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School of History\Expense Forms\"/>
    </mc:Choice>
  </mc:AlternateContent>
  <xr:revisionPtr revIDLastSave="0" documentId="8_{5A16AE8D-C819-4592-8BC4-5F6F4726D52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ort List of Countries" sheetId="2" r:id="rId1"/>
    <sheet name="Full List of Countries" sheetId="1" r:id="rId2"/>
  </sheets>
  <definedNames>
    <definedName name="csDesignMode">1</definedName>
    <definedName name="_xlnm.Print_Area" localSheetId="1">'Full List of Countries'!$A$1:$L$623</definedName>
    <definedName name="_xlnm.Print_Area" localSheetId="0">'Short List of Countries'!$A$1:$F$159</definedName>
    <definedName name="_xlnm.Print_Titles" localSheetId="1">'Full List of Countries'!$1:$1</definedName>
    <definedName name="_xlnm.Print_Titles" localSheetId="0">'Short List of Countries'!$23:$23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4" i="1" l="1"/>
  <c r="K144" i="1"/>
  <c r="J144" i="1"/>
  <c r="L49" i="1"/>
  <c r="K49" i="1"/>
  <c r="J49" i="1"/>
  <c r="L478" i="1" l="1"/>
  <c r="K478" i="1"/>
  <c r="J478" i="1"/>
  <c r="L231" i="1"/>
  <c r="K231" i="1"/>
  <c r="J231" i="1"/>
  <c r="J241" i="1" l="1"/>
  <c r="K241" i="1" s="1"/>
  <c r="L241" i="1" l="1"/>
  <c r="C107" i="2"/>
  <c r="C101" i="2"/>
  <c r="C98" i="2"/>
  <c r="C65" i="2"/>
  <c r="C40" i="2"/>
  <c r="J438" i="1" l="1"/>
  <c r="K438" i="1" s="1"/>
  <c r="J414" i="1"/>
  <c r="K414" i="1" s="1"/>
  <c r="J358" i="1"/>
  <c r="K358" i="1" s="1"/>
  <c r="J350" i="1"/>
  <c r="L350" i="1" s="1"/>
  <c r="J341" i="1"/>
  <c r="L341" i="1" s="1"/>
  <c r="J333" i="1"/>
  <c r="L333" i="1" s="1"/>
  <c r="J293" i="1"/>
  <c r="K293" i="1" s="1"/>
  <c r="J259" i="1"/>
  <c r="K259" i="1" s="1"/>
  <c r="J249" i="1"/>
  <c r="K249" i="1" s="1"/>
  <c r="J203" i="1"/>
  <c r="K203" i="1" s="1"/>
  <c r="J137" i="1"/>
  <c r="L137" i="1" s="1"/>
  <c r="J123" i="1"/>
  <c r="L123" i="1" s="1"/>
  <c r="J121" i="1"/>
  <c r="K121" i="1" s="1"/>
  <c r="J104" i="1"/>
  <c r="L104" i="1" s="1"/>
  <c r="J59" i="1"/>
  <c r="K59" i="1" s="1"/>
  <c r="K104" i="1" l="1"/>
  <c r="K123" i="1"/>
  <c r="L438" i="1"/>
  <c r="L414" i="1"/>
  <c r="L358" i="1"/>
  <c r="K350" i="1"/>
  <c r="K341" i="1"/>
  <c r="K333" i="1"/>
  <c r="L293" i="1"/>
  <c r="L259" i="1"/>
  <c r="L249" i="1"/>
  <c r="L203" i="1"/>
  <c r="K137" i="1"/>
  <c r="L121" i="1"/>
  <c r="L59" i="1"/>
  <c r="C155" i="2" l="1"/>
  <c r="C154" i="2"/>
  <c r="C153" i="2"/>
  <c r="C152" i="2"/>
  <c r="C151" i="2"/>
  <c r="C147" i="2"/>
  <c r="C143" i="2"/>
  <c r="C140" i="2"/>
  <c r="C139" i="2"/>
  <c r="C138" i="2"/>
  <c r="C134" i="2"/>
  <c r="C130" i="2"/>
  <c r="C127" i="2"/>
  <c r="C126" i="2"/>
  <c r="C122" i="2"/>
  <c r="C121" i="2"/>
  <c r="C118" i="2"/>
  <c r="C115" i="2"/>
  <c r="C112" i="2"/>
  <c r="C111" i="2"/>
  <c r="C110" i="2"/>
  <c r="C104" i="2"/>
  <c r="C95" i="2"/>
  <c r="C94" i="2"/>
  <c r="C91" i="2"/>
  <c r="C90" i="2"/>
  <c r="C89" i="2"/>
  <c r="C86" i="2"/>
  <c r="C83" i="2"/>
  <c r="C78" i="2"/>
  <c r="C80" i="2"/>
  <c r="C79" i="2"/>
  <c r="C77" i="2"/>
  <c r="C74" i="2"/>
  <c r="C73" i="2"/>
  <c r="C72" i="2"/>
  <c r="C69" i="2"/>
  <c r="C68" i="2"/>
  <c r="C62" i="2"/>
  <c r="C61" i="2"/>
  <c r="C58" i="2"/>
  <c r="C57" i="2"/>
  <c r="C54" i="2"/>
  <c r="C51" i="2"/>
  <c r="C48" i="2"/>
  <c r="C45" i="2"/>
  <c r="C44" i="2"/>
  <c r="C43" i="2"/>
  <c r="C37" i="2"/>
  <c r="C36" i="2"/>
  <c r="C35" i="2"/>
  <c r="C32" i="2"/>
  <c r="C31" i="2"/>
  <c r="C27" i="2"/>
  <c r="C26" i="2"/>
  <c r="J192" i="1" l="1"/>
  <c r="K192" i="1" s="1"/>
  <c r="J191" i="1"/>
  <c r="K191" i="1" s="1"/>
  <c r="E80" i="2" s="1"/>
  <c r="J189" i="1"/>
  <c r="K189" i="1" s="1"/>
  <c r="J188" i="1"/>
  <c r="L188" i="1" s="1"/>
  <c r="K188" i="1" l="1"/>
  <c r="L191" i="1"/>
  <c r="F80" i="2" s="1"/>
  <c r="D80" i="2"/>
  <c r="L192" i="1"/>
  <c r="L189" i="1"/>
  <c r="J141" i="1"/>
  <c r="K141" i="1" s="1"/>
  <c r="E62" i="2" s="1"/>
  <c r="L141" i="1" l="1"/>
  <c r="F62" i="2" s="1"/>
  <c r="D62" i="2"/>
  <c r="L498" i="1"/>
  <c r="K498" i="1"/>
  <c r="J498" i="1"/>
  <c r="J434" i="1" l="1"/>
  <c r="K434" i="1" s="1"/>
  <c r="J378" i="1"/>
  <c r="L378" i="1" s="1"/>
  <c r="J364" i="1"/>
  <c r="K364" i="1" s="1"/>
  <c r="L286" i="1"/>
  <c r="F101" i="2" s="1"/>
  <c r="K286" i="1"/>
  <c r="E101" i="2" s="1"/>
  <c r="J286" i="1"/>
  <c r="D101" i="2" s="1"/>
  <c r="L434" i="1" l="1"/>
  <c r="K378" i="1"/>
  <c r="L364" i="1"/>
  <c r="J276" i="1"/>
  <c r="J48" i="1"/>
  <c r="K276" i="1" l="1"/>
  <c r="E98" i="2" s="1"/>
  <c r="D98" i="2"/>
  <c r="K48" i="1"/>
  <c r="E32" i="2" s="1"/>
  <c r="D32" i="2"/>
  <c r="L276" i="1"/>
  <c r="F98" i="2" s="1"/>
  <c r="L48" i="1"/>
  <c r="F32" i="2" s="1"/>
  <c r="L497" i="1" l="1"/>
  <c r="K497" i="1"/>
  <c r="J497" i="1"/>
  <c r="L439" i="1"/>
  <c r="K439" i="1"/>
  <c r="J439" i="1"/>
  <c r="L405" i="1"/>
  <c r="K405" i="1"/>
  <c r="J405" i="1"/>
  <c r="J403" i="1"/>
  <c r="L403" i="1" s="1"/>
  <c r="J207" i="1"/>
  <c r="L207" i="1" s="1"/>
  <c r="L157" i="1"/>
  <c r="K157" i="1"/>
  <c r="J157" i="1"/>
  <c r="L107" i="1"/>
  <c r="K107" i="1"/>
  <c r="J107" i="1"/>
  <c r="L79" i="1"/>
  <c r="K79" i="1"/>
  <c r="J79" i="1"/>
  <c r="L62" i="1"/>
  <c r="K62" i="1"/>
  <c r="J62" i="1"/>
  <c r="L16" i="1"/>
  <c r="K16" i="1"/>
  <c r="J16" i="1"/>
  <c r="J77" i="1"/>
  <c r="J580" i="1"/>
  <c r="L580" i="1" s="1"/>
  <c r="J449" i="1"/>
  <c r="L449" i="1" s="1"/>
  <c r="L184" i="1"/>
  <c r="K184" i="1"/>
  <c r="J184" i="1"/>
  <c r="L330" i="1"/>
  <c r="K330" i="1"/>
  <c r="J330" i="1"/>
  <c r="J182" i="1"/>
  <c r="L443" i="1"/>
  <c r="K443" i="1"/>
  <c r="J443" i="1"/>
  <c r="L234" i="1"/>
  <c r="K234" i="1"/>
  <c r="J234" i="1"/>
  <c r="J215" i="1"/>
  <c r="L215" i="1" s="1"/>
  <c r="J122" i="1"/>
  <c r="L204" i="1"/>
  <c r="K204" i="1"/>
  <c r="J204" i="1"/>
  <c r="L182" i="1"/>
  <c r="L153" i="1"/>
  <c r="K153" i="1"/>
  <c r="J153" i="1"/>
  <c r="L146" i="1"/>
  <c r="K146" i="1"/>
  <c r="J146" i="1"/>
  <c r="J508" i="1"/>
  <c r="J594" i="1"/>
  <c r="L594" i="1" s="1"/>
  <c r="J518" i="1"/>
  <c r="J512" i="1"/>
  <c r="L512" i="1" s="1"/>
  <c r="J267" i="1"/>
  <c r="J265" i="1"/>
  <c r="L265" i="1" s="1"/>
  <c r="J264" i="1"/>
  <c r="L264" i="1" s="1"/>
  <c r="J263" i="1"/>
  <c r="L263" i="1" s="1"/>
  <c r="J262" i="1"/>
  <c r="J428" i="1"/>
  <c r="L428" i="1" s="1"/>
  <c r="J423" i="1"/>
  <c r="J417" i="1"/>
  <c r="L417" i="1" s="1"/>
  <c r="K417" i="1"/>
  <c r="L407" i="1"/>
  <c r="K407" i="1"/>
  <c r="J407" i="1"/>
  <c r="J384" i="1"/>
  <c r="L384" i="1" s="1"/>
  <c r="L383" i="1"/>
  <c r="K383" i="1"/>
  <c r="J383" i="1"/>
  <c r="L319" i="1"/>
  <c r="K319" i="1"/>
  <c r="J319" i="1"/>
  <c r="J68" i="1"/>
  <c r="L68" i="1" s="1"/>
  <c r="J487" i="1"/>
  <c r="K487" i="1"/>
  <c r="L487" i="1"/>
  <c r="J469" i="1"/>
  <c r="K469" i="1"/>
  <c r="L469" i="1"/>
  <c r="J473" i="1"/>
  <c r="K473" i="1" s="1"/>
  <c r="J138" i="1"/>
  <c r="D57" i="2" s="1"/>
  <c r="K138" i="1"/>
  <c r="E57" i="2" s="1"/>
  <c r="L138" i="1"/>
  <c r="F57" i="2" s="1"/>
  <c r="L485" i="1"/>
  <c r="K485" i="1"/>
  <c r="J485" i="1"/>
  <c r="J479" i="1"/>
  <c r="L466" i="1"/>
  <c r="K466" i="1"/>
  <c r="J466" i="1"/>
  <c r="J426" i="1"/>
  <c r="J292" i="1"/>
  <c r="L292" i="1" s="1"/>
  <c r="J224" i="1"/>
  <c r="L224" i="1" s="1"/>
  <c r="L83" i="1"/>
  <c r="K83" i="1"/>
  <c r="J83" i="1"/>
  <c r="L56" i="1"/>
  <c r="K56" i="1"/>
  <c r="J56" i="1"/>
  <c r="J357" i="1"/>
  <c r="K357" i="1" s="1"/>
  <c r="J72" i="1"/>
  <c r="D37" i="2" s="1"/>
  <c r="J71" i="1"/>
  <c r="J70" i="1"/>
  <c r="J119" i="1"/>
  <c r="L119" i="1" s="1"/>
  <c r="J152" i="1"/>
  <c r="J25" i="1"/>
  <c r="K25" i="1" s="1"/>
  <c r="L386" i="1"/>
  <c r="F118" i="2" s="1"/>
  <c r="K386" i="1"/>
  <c r="E118" i="2" s="1"/>
  <c r="J386" i="1"/>
  <c r="D118" i="2" s="1"/>
  <c r="J377" i="1"/>
  <c r="L131" i="1"/>
  <c r="K131" i="1"/>
  <c r="J131" i="1"/>
  <c r="L14" i="1"/>
  <c r="K14" i="1"/>
  <c r="J14" i="1"/>
  <c r="J393" i="1"/>
  <c r="J388" i="1"/>
  <c r="L388" i="1" s="1"/>
  <c r="J174" i="1"/>
  <c r="L174" i="1" s="1"/>
  <c r="J432" i="1"/>
  <c r="L432" i="1" s="1"/>
  <c r="L373" i="1"/>
  <c r="K373" i="1"/>
  <c r="J373" i="1"/>
  <c r="L284" i="1"/>
  <c r="K284" i="1"/>
  <c r="J284" i="1"/>
  <c r="J230" i="1"/>
  <c r="L230" i="1" s="1"/>
  <c r="J101" i="1"/>
  <c r="J100" i="1"/>
  <c r="J128" i="1"/>
  <c r="L128" i="1" s="1"/>
  <c r="L5" i="1"/>
  <c r="K5" i="1"/>
  <c r="J5" i="1"/>
  <c r="L41" i="1"/>
  <c r="K41" i="1"/>
  <c r="J41" i="1"/>
  <c r="L511" i="1"/>
  <c r="K511" i="1"/>
  <c r="J511" i="1"/>
  <c r="L510" i="1"/>
  <c r="K510" i="1"/>
  <c r="J510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L558" i="1"/>
  <c r="K558" i="1"/>
  <c r="J558" i="1"/>
  <c r="L557" i="1"/>
  <c r="K557" i="1"/>
  <c r="J557" i="1"/>
  <c r="L556" i="1"/>
  <c r="K556" i="1"/>
  <c r="J556" i="1"/>
  <c r="L555" i="1"/>
  <c r="K555" i="1"/>
  <c r="J555" i="1"/>
  <c r="L554" i="1"/>
  <c r="K554" i="1"/>
  <c r="J554" i="1"/>
  <c r="L553" i="1"/>
  <c r="K553" i="1"/>
  <c r="J553" i="1"/>
  <c r="L552" i="1"/>
  <c r="K552" i="1"/>
  <c r="J552" i="1"/>
  <c r="L551" i="1"/>
  <c r="K551" i="1"/>
  <c r="J551" i="1"/>
  <c r="L550" i="1"/>
  <c r="K550" i="1"/>
  <c r="J550" i="1"/>
  <c r="L549" i="1"/>
  <c r="K549" i="1"/>
  <c r="J549" i="1"/>
  <c r="L548" i="1"/>
  <c r="K548" i="1"/>
  <c r="J548" i="1"/>
  <c r="L547" i="1"/>
  <c r="K547" i="1"/>
  <c r="J547" i="1"/>
  <c r="L546" i="1"/>
  <c r="K546" i="1"/>
  <c r="J546" i="1"/>
  <c r="L545" i="1"/>
  <c r="K545" i="1"/>
  <c r="J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L527" i="1"/>
  <c r="K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L522" i="1"/>
  <c r="K522" i="1"/>
  <c r="J522" i="1"/>
  <c r="L521" i="1"/>
  <c r="K521" i="1"/>
  <c r="J521" i="1"/>
  <c r="L520" i="1"/>
  <c r="K520" i="1"/>
  <c r="J520" i="1"/>
  <c r="J351" i="1"/>
  <c r="J34" i="1"/>
  <c r="L34" i="1" s="1"/>
  <c r="J578" i="1"/>
  <c r="K578" i="1" s="1"/>
  <c r="J579" i="1"/>
  <c r="K579" i="1" s="1"/>
  <c r="J134" i="1"/>
  <c r="K134" i="1"/>
  <c r="L134" i="1"/>
  <c r="J269" i="1"/>
  <c r="K269" i="1" s="1"/>
  <c r="J115" i="1"/>
  <c r="D48" i="2" s="1"/>
  <c r="J424" i="1"/>
  <c r="L424" i="1" s="1"/>
  <c r="J324" i="1"/>
  <c r="L324" i="1" s="1"/>
  <c r="J120" i="1"/>
  <c r="K120" i="1" s="1"/>
  <c r="L488" i="1"/>
  <c r="K488" i="1"/>
  <c r="J488" i="1"/>
  <c r="J221" i="1"/>
  <c r="K221" i="1" s="1"/>
  <c r="L177" i="1"/>
  <c r="F74" i="2" s="1"/>
  <c r="K177" i="1"/>
  <c r="E74" i="2" s="1"/>
  <c r="J177" i="1"/>
  <c r="D74" i="2" s="1"/>
  <c r="J75" i="1"/>
  <c r="L75" i="1" s="1"/>
  <c r="J32" i="1"/>
  <c r="D27" i="2" s="1"/>
  <c r="L43" i="1"/>
  <c r="K43" i="1"/>
  <c r="J43" i="1"/>
  <c r="L210" i="1"/>
  <c r="L209" i="1"/>
  <c r="K210" i="1"/>
  <c r="K209" i="1"/>
  <c r="J210" i="1"/>
  <c r="J209" i="1"/>
  <c r="L381" i="1"/>
  <c r="K381" i="1"/>
  <c r="J381" i="1"/>
  <c r="J258" i="1"/>
  <c r="L258" i="1" s="1"/>
  <c r="L486" i="1"/>
  <c r="K486" i="1"/>
  <c r="J486" i="1"/>
  <c r="J447" i="1"/>
  <c r="L447" i="1" s="1"/>
  <c r="J592" i="1"/>
  <c r="L592" i="1" s="1"/>
  <c r="J321" i="1"/>
  <c r="L321" i="1" s="1"/>
  <c r="L415" i="1"/>
  <c r="K415" i="1"/>
  <c r="J415" i="1"/>
  <c r="J587" i="1"/>
  <c r="L587" i="1" s="1"/>
  <c r="J582" i="1"/>
  <c r="J581" i="1"/>
  <c r="L581" i="1" s="1"/>
  <c r="J576" i="1"/>
  <c r="L576" i="1" s="1"/>
  <c r="J574" i="1"/>
  <c r="L574" i="1" s="1"/>
  <c r="J517" i="1"/>
  <c r="J516" i="1"/>
  <c r="J515" i="1"/>
  <c r="J514" i="1"/>
  <c r="L514" i="1" s="1"/>
  <c r="J513" i="1"/>
  <c r="J509" i="1"/>
  <c r="J507" i="1"/>
  <c r="L507" i="1" s="1"/>
  <c r="J503" i="1"/>
  <c r="L503" i="1" s="1"/>
  <c r="J500" i="1"/>
  <c r="J499" i="1"/>
  <c r="L499" i="1" s="1"/>
  <c r="J495" i="1"/>
  <c r="L495" i="1" s="1"/>
  <c r="J491" i="1"/>
  <c r="L491" i="1" s="1"/>
  <c r="L489" i="1"/>
  <c r="K489" i="1"/>
  <c r="J489" i="1"/>
  <c r="J483" i="1"/>
  <c r="J476" i="1"/>
  <c r="L476" i="1" s="1"/>
  <c r="J472" i="1"/>
  <c r="L472" i="1" s="1"/>
  <c r="L471" i="1"/>
  <c r="K471" i="1"/>
  <c r="J471" i="1"/>
  <c r="L470" i="1"/>
  <c r="K470" i="1"/>
  <c r="J470" i="1"/>
  <c r="L468" i="1"/>
  <c r="K468" i="1"/>
  <c r="J468" i="1"/>
  <c r="J464" i="1"/>
  <c r="J463" i="1"/>
  <c r="L463" i="1" s="1"/>
  <c r="J458" i="1"/>
  <c r="J457" i="1"/>
  <c r="L457" i="1" s="1"/>
  <c r="J455" i="1"/>
  <c r="D143" i="2" s="1"/>
  <c r="J451" i="1"/>
  <c r="L451" i="1" s="1"/>
  <c r="J445" i="1"/>
  <c r="L445" i="1" s="1"/>
  <c r="F140" i="2"/>
  <c r="E140" i="2"/>
  <c r="D140" i="2"/>
  <c r="J437" i="1"/>
  <c r="D139" i="2" s="1"/>
  <c r="J436" i="1"/>
  <c r="J435" i="1"/>
  <c r="L435" i="1" s="1"/>
  <c r="J433" i="1"/>
  <c r="L433" i="1" s="1"/>
  <c r="J421" i="1"/>
  <c r="L419" i="1"/>
  <c r="K419" i="1"/>
  <c r="J419" i="1"/>
  <c r="J413" i="1"/>
  <c r="L413" i="1" s="1"/>
  <c r="J411" i="1"/>
  <c r="L411" i="1" s="1"/>
  <c r="J410" i="1"/>
  <c r="L410" i="1" s="1"/>
  <c r="J409" i="1"/>
  <c r="J402" i="1"/>
  <c r="L402" i="1" s="1"/>
  <c r="J401" i="1"/>
  <c r="L401" i="1" s="1"/>
  <c r="L400" i="1"/>
  <c r="F127" i="2" s="1"/>
  <c r="K400" i="1"/>
  <c r="E127" i="2" s="1"/>
  <c r="J400" i="1"/>
  <c r="D127" i="2" s="1"/>
  <c r="L399" i="1"/>
  <c r="F126" i="2" s="1"/>
  <c r="K399" i="1"/>
  <c r="E126" i="2" s="1"/>
  <c r="J399" i="1"/>
  <c r="D126" i="2" s="1"/>
  <c r="J397" i="1"/>
  <c r="L397" i="1" s="1"/>
  <c r="J395" i="1"/>
  <c r="J392" i="1"/>
  <c r="J391" i="1"/>
  <c r="J390" i="1"/>
  <c r="L390" i="1" s="1"/>
  <c r="L387" i="1"/>
  <c r="K387" i="1"/>
  <c r="J387" i="1"/>
  <c r="J375" i="1"/>
  <c r="J372" i="1"/>
  <c r="L372" i="1" s="1"/>
  <c r="J371" i="1"/>
  <c r="L371" i="1" s="1"/>
  <c r="J368" i="1"/>
  <c r="J366" i="1"/>
  <c r="L366" i="1" s="1"/>
  <c r="J363" i="1"/>
  <c r="L363" i="1" s="1"/>
  <c r="J362" i="1"/>
  <c r="J361" i="1"/>
  <c r="L361" i="1" s="1"/>
  <c r="J359" i="1"/>
  <c r="J356" i="1"/>
  <c r="L356" i="1" s="1"/>
  <c r="J355" i="1"/>
  <c r="L355" i="1" s="1"/>
  <c r="J349" i="1"/>
  <c r="L349" i="1" s="1"/>
  <c r="J348" i="1"/>
  <c r="J347" i="1"/>
  <c r="L347" i="1" s="1"/>
  <c r="F112" i="2"/>
  <c r="E112" i="2"/>
  <c r="D112" i="2"/>
  <c r="J340" i="1"/>
  <c r="J339" i="1"/>
  <c r="L337" i="1"/>
  <c r="K337" i="1"/>
  <c r="J337" i="1"/>
  <c r="J334" i="1"/>
  <c r="L334" i="1" s="1"/>
  <c r="J332" i="1"/>
  <c r="L332" i="1" s="1"/>
  <c r="J328" i="1"/>
  <c r="L328" i="1" s="1"/>
  <c r="J327" i="1"/>
  <c r="J326" i="1"/>
  <c r="L326" i="1" s="1"/>
  <c r="J325" i="1"/>
  <c r="L325" i="1" s="1"/>
  <c r="L322" i="1"/>
  <c r="K322" i="1"/>
  <c r="J322" i="1"/>
  <c r="L316" i="1"/>
  <c r="K316" i="1"/>
  <c r="J316" i="1"/>
  <c r="L314" i="1"/>
  <c r="K314" i="1"/>
  <c r="J314" i="1"/>
  <c r="J311" i="1"/>
  <c r="J309" i="1"/>
  <c r="L309" i="1" s="1"/>
  <c r="J304" i="1"/>
  <c r="J302" i="1"/>
  <c r="L302" i="1" s="1"/>
  <c r="J297" i="1"/>
  <c r="L297" i="1" s="1"/>
  <c r="L295" i="1"/>
  <c r="K295" i="1"/>
  <c r="J295" i="1"/>
  <c r="J291" i="1"/>
  <c r="L291" i="1" s="1"/>
  <c r="J290" i="1"/>
  <c r="J288" i="1"/>
  <c r="J274" i="1"/>
  <c r="L274" i="1" s="1"/>
  <c r="J272" i="1"/>
  <c r="L272" i="1" s="1"/>
  <c r="J270" i="1"/>
  <c r="J266" i="1"/>
  <c r="L266" i="1" s="1"/>
  <c r="L257" i="1"/>
  <c r="K257" i="1"/>
  <c r="J257" i="1"/>
  <c r="J255" i="1"/>
  <c r="L255" i="1" s="1"/>
  <c r="J254" i="1"/>
  <c r="L254" i="1" s="1"/>
  <c r="J253" i="1"/>
  <c r="J251" i="1"/>
  <c r="L251" i="1" s="1"/>
  <c r="J250" i="1"/>
  <c r="L250" i="1" s="1"/>
  <c r="F95" i="2"/>
  <c r="E95" i="2"/>
  <c r="D95" i="2"/>
  <c r="J248" i="1"/>
  <c r="D94" i="2" s="1"/>
  <c r="J246" i="1"/>
  <c r="L246" i="1" s="1"/>
  <c r="J244" i="1"/>
  <c r="L244" i="1" s="1"/>
  <c r="F91" i="2"/>
  <c r="E91" i="2"/>
  <c r="D91" i="2"/>
  <c r="J240" i="1"/>
  <c r="D90" i="2" s="1"/>
  <c r="J239" i="1"/>
  <c r="J237" i="1"/>
  <c r="L237" i="1" s="1"/>
  <c r="L233" i="1"/>
  <c r="K233" i="1"/>
  <c r="J233" i="1"/>
  <c r="J228" i="1"/>
  <c r="L228" i="1" s="1"/>
  <c r="J227" i="1"/>
  <c r="J225" i="1"/>
  <c r="L225" i="1" s="1"/>
  <c r="J226" i="1"/>
  <c r="L226" i="1" s="1"/>
  <c r="J223" i="1"/>
  <c r="L223" i="1" s="1"/>
  <c r="L219" i="1"/>
  <c r="F86" i="2" s="1"/>
  <c r="K219" i="1"/>
  <c r="E86" i="2" s="1"/>
  <c r="J219" i="1"/>
  <c r="D86" i="2" s="1"/>
  <c r="J118" i="1"/>
  <c r="L118" i="1" s="1"/>
  <c r="L218" i="1"/>
  <c r="K218" i="1"/>
  <c r="J218" i="1"/>
  <c r="J217" i="1"/>
  <c r="L217" i="1" s="1"/>
  <c r="L214" i="1"/>
  <c r="K214" i="1"/>
  <c r="J214" i="1"/>
  <c r="L213" i="1"/>
  <c r="K213" i="1"/>
  <c r="J213" i="1"/>
  <c r="J202" i="1"/>
  <c r="L202" i="1" s="1"/>
  <c r="J201" i="1"/>
  <c r="J200" i="1"/>
  <c r="L200" i="1" s="1"/>
  <c r="J199" i="1"/>
  <c r="L199" i="1" s="1"/>
  <c r="J198" i="1"/>
  <c r="K198" i="1" s="1"/>
  <c r="E83" i="2" s="1"/>
  <c r="J196" i="1"/>
  <c r="L193" i="1"/>
  <c r="K193" i="1"/>
  <c r="J193" i="1"/>
  <c r="J190" i="1"/>
  <c r="J187" i="1"/>
  <c r="J186" i="1"/>
  <c r="K182" i="1"/>
  <c r="J176" i="1"/>
  <c r="D73" i="2" s="1"/>
  <c r="J175" i="1"/>
  <c r="J173" i="1"/>
  <c r="L173" i="1" s="1"/>
  <c r="J172" i="1"/>
  <c r="L172" i="1" s="1"/>
  <c r="J171" i="1"/>
  <c r="L170" i="1"/>
  <c r="F69" i="2" s="1"/>
  <c r="K170" i="1"/>
  <c r="E69" i="2" s="1"/>
  <c r="J170" i="1"/>
  <c r="D69" i="2" s="1"/>
  <c r="J169" i="1"/>
  <c r="J167" i="1"/>
  <c r="L167" i="1" s="1"/>
  <c r="J166" i="1"/>
  <c r="L166" i="1" s="1"/>
  <c r="J165" i="1"/>
  <c r="L165" i="1" s="1"/>
  <c r="J163" i="1"/>
  <c r="L163" i="1" s="1"/>
  <c r="L161" i="1"/>
  <c r="K161" i="1"/>
  <c r="J161" i="1"/>
  <c r="J159" i="1"/>
  <c r="J155" i="1"/>
  <c r="L155" i="1" s="1"/>
  <c r="J151" i="1"/>
  <c r="L151" i="1" s="1"/>
  <c r="J150" i="1"/>
  <c r="L150" i="1" s="1"/>
  <c r="J142" i="1"/>
  <c r="L142" i="1" s="1"/>
  <c r="J140" i="1"/>
  <c r="L139" i="1"/>
  <c r="F58" i="2" s="1"/>
  <c r="K139" i="1"/>
  <c r="E58" i="2" s="1"/>
  <c r="J139" i="1"/>
  <c r="D58" i="2" s="1"/>
  <c r="J136" i="1"/>
  <c r="L135" i="1"/>
  <c r="K135" i="1"/>
  <c r="J135" i="1"/>
  <c r="J132" i="1"/>
  <c r="L130" i="1"/>
  <c r="K130" i="1"/>
  <c r="J130" i="1"/>
  <c r="J127" i="1"/>
  <c r="L127" i="1" s="1"/>
  <c r="J117" i="1"/>
  <c r="L117" i="1" s="1"/>
  <c r="J116" i="1"/>
  <c r="L116" i="1" s="1"/>
  <c r="L114" i="1"/>
  <c r="K114" i="1"/>
  <c r="J114" i="1"/>
  <c r="L113" i="1"/>
  <c r="K113" i="1"/>
  <c r="J113" i="1"/>
  <c r="J109" i="1"/>
  <c r="L109" i="1" s="1"/>
  <c r="J103" i="1"/>
  <c r="L103" i="1" s="1"/>
  <c r="J102" i="1"/>
  <c r="L102" i="1" s="1"/>
  <c r="J99" i="1"/>
  <c r="L99" i="1" s="1"/>
  <c r="J98" i="1"/>
  <c r="L98" i="1" s="1"/>
  <c r="J97" i="1"/>
  <c r="L97" i="1" s="1"/>
  <c r="J96" i="1"/>
  <c r="J95" i="1"/>
  <c r="J94" i="1"/>
  <c r="L94" i="1" s="1"/>
  <c r="J93" i="1"/>
  <c r="L93" i="1" s="1"/>
  <c r="J92" i="1"/>
  <c r="L92" i="1" s="1"/>
  <c r="J90" i="1"/>
  <c r="L90" i="1" s="1"/>
  <c r="J89" i="1"/>
  <c r="L89" i="1" s="1"/>
  <c r="J87" i="1"/>
  <c r="L87" i="1" s="1"/>
  <c r="J73" i="1"/>
  <c r="L73" i="1" s="1"/>
  <c r="J67" i="1"/>
  <c r="L67" i="1" s="1"/>
  <c r="J66" i="1"/>
  <c r="L66" i="1" s="1"/>
  <c r="J64" i="1"/>
  <c r="L64" i="1" s="1"/>
  <c r="J60" i="1"/>
  <c r="L60" i="1" s="1"/>
  <c r="J58" i="1"/>
  <c r="L58" i="1" s="1"/>
  <c r="J57" i="1"/>
  <c r="L57" i="1" s="1"/>
  <c r="J54" i="1"/>
  <c r="L54" i="1" s="1"/>
  <c r="J50" i="1"/>
  <c r="L50" i="1" s="1"/>
  <c r="J47" i="1"/>
  <c r="J45" i="1"/>
  <c r="L45" i="1" s="1"/>
  <c r="J38" i="1"/>
  <c r="L38" i="1" s="1"/>
  <c r="J31" i="1"/>
  <c r="J29" i="1"/>
  <c r="L29" i="1" s="1"/>
  <c r="J28" i="1"/>
  <c r="L28" i="1" s="1"/>
  <c r="J27" i="1"/>
  <c r="L27" i="1" s="1"/>
  <c r="J26" i="1"/>
  <c r="L26" i="1" s="1"/>
  <c r="J24" i="1"/>
  <c r="L24" i="1" s="1"/>
  <c r="J23" i="1"/>
  <c r="L23" i="1" s="1"/>
  <c r="J22" i="1"/>
  <c r="L22" i="1" s="1"/>
  <c r="J18" i="1"/>
  <c r="L18" i="1" s="1"/>
  <c r="J12" i="1"/>
  <c r="L12" i="1" s="1"/>
  <c r="L11" i="1"/>
  <c r="K11" i="1"/>
  <c r="J11" i="1"/>
  <c r="L10" i="1"/>
  <c r="K10" i="1"/>
  <c r="J10" i="1"/>
  <c r="J7" i="1"/>
  <c r="L7" i="1" s="1"/>
  <c r="K7" i="1"/>
  <c r="J3" i="1"/>
  <c r="L3" i="1" s="1"/>
  <c r="K89" i="1" l="1"/>
  <c r="K103" i="1"/>
  <c r="K142" i="1"/>
  <c r="K361" i="1"/>
  <c r="K371" i="1"/>
  <c r="L31" i="1"/>
  <c r="F26" i="2" s="1"/>
  <c r="D26" i="2"/>
  <c r="L95" i="1"/>
  <c r="F43" i="2" s="1"/>
  <c r="D43" i="2"/>
  <c r="L175" i="1"/>
  <c r="F72" i="2" s="1"/>
  <c r="D72" i="2"/>
  <c r="L187" i="1"/>
  <c r="F78" i="2" s="1"/>
  <c r="D78" i="2"/>
  <c r="L362" i="1"/>
  <c r="F115" i="2" s="1"/>
  <c r="D115" i="2"/>
  <c r="L391" i="1"/>
  <c r="F121" i="2" s="1"/>
  <c r="D121" i="2"/>
  <c r="L515" i="1"/>
  <c r="F153" i="2" s="1"/>
  <c r="D153" i="2"/>
  <c r="L47" i="1"/>
  <c r="F31" i="2" s="1"/>
  <c r="D31" i="2"/>
  <c r="L96" i="1"/>
  <c r="F44" i="2" s="1"/>
  <c r="D44" i="2"/>
  <c r="L132" i="1"/>
  <c r="F51" i="2" s="1"/>
  <c r="D51" i="2"/>
  <c r="L136" i="1"/>
  <c r="F54" i="2" s="1"/>
  <c r="D54" i="2"/>
  <c r="L140" i="1"/>
  <c r="F61" i="2" s="1"/>
  <c r="D61" i="2"/>
  <c r="K150" i="1"/>
  <c r="K159" i="1"/>
  <c r="E65" i="2" s="1"/>
  <c r="D65" i="2"/>
  <c r="L169" i="1"/>
  <c r="F68" i="2" s="1"/>
  <c r="D68" i="2"/>
  <c r="L186" i="1"/>
  <c r="F77" i="2" s="1"/>
  <c r="D77" i="2"/>
  <c r="L190" i="1"/>
  <c r="F79" i="2" s="1"/>
  <c r="D79" i="2"/>
  <c r="L198" i="1"/>
  <c r="F83" i="2" s="1"/>
  <c r="D83" i="2"/>
  <c r="L288" i="1"/>
  <c r="F104" i="2" s="1"/>
  <c r="D104" i="2"/>
  <c r="L304" i="1"/>
  <c r="F107" i="2" s="1"/>
  <c r="D107" i="2"/>
  <c r="L339" i="1"/>
  <c r="F110" i="2" s="1"/>
  <c r="D110" i="2"/>
  <c r="L392" i="1"/>
  <c r="F122" i="2" s="1"/>
  <c r="D122" i="2"/>
  <c r="L458" i="1"/>
  <c r="F147" i="2" s="1"/>
  <c r="D147" i="2"/>
  <c r="L509" i="1"/>
  <c r="F152" i="2" s="1"/>
  <c r="D152" i="2"/>
  <c r="L516" i="1"/>
  <c r="F154" i="2" s="1"/>
  <c r="D154" i="2"/>
  <c r="L269" i="1"/>
  <c r="L100" i="1"/>
  <c r="F45" i="2" s="1"/>
  <c r="D45" i="2"/>
  <c r="L239" i="1"/>
  <c r="F89" i="2" s="1"/>
  <c r="D89" i="2"/>
  <c r="L340" i="1"/>
  <c r="F111" i="2" s="1"/>
  <c r="D111" i="2"/>
  <c r="L436" i="1"/>
  <c r="F138" i="2" s="1"/>
  <c r="D138" i="2"/>
  <c r="L426" i="1"/>
  <c r="F134" i="2" s="1"/>
  <c r="D134" i="2"/>
  <c r="L423" i="1"/>
  <c r="F130" i="2" s="1"/>
  <c r="D130" i="2"/>
  <c r="L518" i="1"/>
  <c r="F155" i="2" s="1"/>
  <c r="D155" i="2"/>
  <c r="L508" i="1"/>
  <c r="F151" i="2" s="1"/>
  <c r="D151" i="2"/>
  <c r="L77" i="1"/>
  <c r="F40" i="2" s="1"/>
  <c r="D40" i="2"/>
  <c r="L71" i="1"/>
  <c r="F36" i="2" s="1"/>
  <c r="D36" i="2"/>
  <c r="L70" i="1"/>
  <c r="F35" i="2" s="1"/>
  <c r="D35" i="2"/>
  <c r="K587" i="1"/>
  <c r="K136" i="1"/>
  <c r="E54" i="2" s="1"/>
  <c r="K457" i="1"/>
  <c r="K384" i="1"/>
  <c r="K117" i="1"/>
  <c r="K186" i="1"/>
  <c r="E77" i="2" s="1"/>
  <c r="K291" i="1"/>
  <c r="K349" i="1"/>
  <c r="K410" i="1"/>
  <c r="K514" i="1"/>
  <c r="K321" i="1"/>
  <c r="L221" i="1"/>
  <c r="K128" i="1"/>
  <c r="K217" i="1"/>
  <c r="K28" i="1"/>
  <c r="K29" i="1"/>
  <c r="K109" i="1"/>
  <c r="K132" i="1"/>
  <c r="E51" i="2" s="1"/>
  <c r="K202" i="1"/>
  <c r="K118" i="1"/>
  <c r="K397" i="1"/>
  <c r="K433" i="1"/>
  <c r="K435" i="1"/>
  <c r="K451" i="1"/>
  <c r="K458" i="1"/>
  <c r="E147" i="2" s="1"/>
  <c r="K503" i="1"/>
  <c r="K515" i="1"/>
  <c r="E153" i="2" s="1"/>
  <c r="K574" i="1"/>
  <c r="K592" i="1"/>
  <c r="L120" i="1"/>
  <c r="L579" i="1"/>
  <c r="K432" i="1"/>
  <c r="K174" i="1"/>
  <c r="L25" i="1"/>
  <c r="K119" i="1"/>
  <c r="K70" i="1"/>
  <c r="E35" i="2" s="1"/>
  <c r="L357" i="1"/>
  <c r="K512" i="1"/>
  <c r="K26" i="1"/>
  <c r="K66" i="1"/>
  <c r="K94" i="1"/>
  <c r="K95" i="1"/>
  <c r="E43" i="2" s="1"/>
  <c r="K96" i="1"/>
  <c r="E44" i="2" s="1"/>
  <c r="K99" i="1"/>
  <c r="K127" i="1"/>
  <c r="K155" i="1"/>
  <c r="K172" i="1"/>
  <c r="K187" i="1"/>
  <c r="E78" i="2" s="1"/>
  <c r="K200" i="1"/>
  <c r="K223" i="1"/>
  <c r="K226" i="1"/>
  <c r="K254" i="1"/>
  <c r="K255" i="1"/>
  <c r="K272" i="1"/>
  <c r="K297" i="1"/>
  <c r="K328" i="1"/>
  <c r="K332" i="1"/>
  <c r="K355" i="1"/>
  <c r="K390" i="1"/>
  <c r="K401" i="1"/>
  <c r="K402" i="1"/>
  <c r="K413" i="1"/>
  <c r="K472" i="1"/>
  <c r="K476" i="1"/>
  <c r="K491" i="1"/>
  <c r="K495" i="1"/>
  <c r="K507" i="1"/>
  <c r="K576" i="1"/>
  <c r="K75" i="1"/>
  <c r="L578" i="1"/>
  <c r="K426" i="1"/>
  <c r="E134" i="2" s="1"/>
  <c r="L473" i="1"/>
  <c r="K263" i="1"/>
  <c r="K518" i="1"/>
  <c r="E155" i="2" s="1"/>
  <c r="K594" i="1"/>
  <c r="K215" i="1"/>
  <c r="K449" i="1"/>
  <c r="K580" i="1"/>
  <c r="K207" i="1"/>
  <c r="K445" i="1"/>
  <c r="K436" i="1"/>
  <c r="E138" i="2" s="1"/>
  <c r="K423" i="1"/>
  <c r="E130" i="2" s="1"/>
  <c r="K411" i="1"/>
  <c r="K392" i="1"/>
  <c r="E122" i="2" s="1"/>
  <c r="K391" i="1"/>
  <c r="E121" i="2" s="1"/>
  <c r="K372" i="1"/>
  <c r="K366" i="1"/>
  <c r="K362" i="1"/>
  <c r="E115" i="2" s="1"/>
  <c r="K356" i="1"/>
  <c r="K347" i="1"/>
  <c r="K339" i="1"/>
  <c r="E110" i="2" s="1"/>
  <c r="K325" i="1"/>
  <c r="K324" i="1"/>
  <c r="K304" i="1"/>
  <c r="E107" i="2" s="1"/>
  <c r="K302" i="1"/>
  <c r="K288" i="1"/>
  <c r="E104" i="2" s="1"/>
  <c r="K274" i="1"/>
  <c r="K266" i="1"/>
  <c r="K264" i="1"/>
  <c r="K258" i="1"/>
  <c r="K250" i="1"/>
  <c r="K251" i="1"/>
  <c r="K246" i="1"/>
  <c r="K244" i="1"/>
  <c r="K239" i="1"/>
  <c r="E89" i="2" s="1"/>
  <c r="K237" i="1"/>
  <c r="K230" i="1"/>
  <c r="K228" i="1"/>
  <c r="K225" i="1"/>
  <c r="K224" i="1"/>
  <c r="K199" i="1"/>
  <c r="K190" i="1"/>
  <c r="E79" i="2" s="1"/>
  <c r="K463" i="1"/>
  <c r="K175" i="1"/>
  <c r="E72" i="2" s="1"/>
  <c r="K173" i="1"/>
  <c r="K167" i="1"/>
  <c r="K165" i="1"/>
  <c r="K166" i="1"/>
  <c r="K92" i="1"/>
  <c r="K90" i="1"/>
  <c r="K77" i="1"/>
  <c r="E40" i="2" s="1"/>
  <c r="K73" i="1"/>
  <c r="K68" i="1"/>
  <c r="K67" i="1"/>
  <c r="K60" i="1"/>
  <c r="K57" i="1"/>
  <c r="K54" i="1"/>
  <c r="K47" i="1"/>
  <c r="E31" i="2" s="1"/>
  <c r="K45" i="1"/>
  <c r="K31" i="1"/>
  <c r="E26" i="2" s="1"/>
  <c r="K24" i="1"/>
  <c r="K23" i="1"/>
  <c r="K18" i="1"/>
  <c r="K12" i="1"/>
  <c r="L171" i="1"/>
  <c r="K171" i="1"/>
  <c r="L176" i="1"/>
  <c r="F73" i="2" s="1"/>
  <c r="K176" i="1"/>
  <c r="E73" i="2" s="1"/>
  <c r="L196" i="1"/>
  <c r="K196" i="1"/>
  <c r="L201" i="1"/>
  <c r="K201" i="1"/>
  <c r="L227" i="1"/>
  <c r="K227" i="1"/>
  <c r="L240" i="1"/>
  <c r="F90" i="2" s="1"/>
  <c r="K240" i="1"/>
  <c r="E90" i="2" s="1"/>
  <c r="L248" i="1"/>
  <c r="F94" i="2" s="1"/>
  <c r="K248" i="1"/>
  <c r="E94" i="2" s="1"/>
  <c r="L253" i="1"/>
  <c r="K253" i="1"/>
  <c r="L270" i="1"/>
  <c r="K270" i="1"/>
  <c r="L290" i="1"/>
  <c r="K290" i="1"/>
  <c r="L348" i="1"/>
  <c r="K348" i="1"/>
  <c r="L368" i="1"/>
  <c r="K368" i="1"/>
  <c r="L375" i="1"/>
  <c r="K375" i="1"/>
  <c r="L395" i="1"/>
  <c r="K395" i="1"/>
  <c r="L409" i="1"/>
  <c r="K409" i="1"/>
  <c r="L421" i="1"/>
  <c r="K421" i="1"/>
  <c r="L437" i="1"/>
  <c r="F139" i="2" s="1"/>
  <c r="K437" i="1"/>
  <c r="E139" i="2" s="1"/>
  <c r="L455" i="1"/>
  <c r="F143" i="2" s="1"/>
  <c r="K455" i="1"/>
  <c r="E143" i="2" s="1"/>
  <c r="L464" i="1"/>
  <c r="K464" i="1"/>
  <c r="L483" i="1"/>
  <c r="K483" i="1"/>
  <c r="L32" i="1"/>
  <c r="F27" i="2" s="1"/>
  <c r="K32" i="1"/>
  <c r="E27" i="2" s="1"/>
  <c r="L377" i="1"/>
  <c r="K377" i="1"/>
  <c r="L479" i="1"/>
  <c r="K479" i="1"/>
  <c r="K3" i="1"/>
  <c r="K22" i="1"/>
  <c r="K27" i="1"/>
  <c r="K38" i="1"/>
  <c r="K50" i="1"/>
  <c r="K58" i="1"/>
  <c r="K64" i="1"/>
  <c r="K87" i="1"/>
  <c r="K93" i="1"/>
  <c r="K97" i="1"/>
  <c r="K102" i="1"/>
  <c r="L159" i="1"/>
  <c r="F65" i="2" s="1"/>
  <c r="K163" i="1"/>
  <c r="K169" i="1"/>
  <c r="E68" i="2" s="1"/>
  <c r="K309" i="1"/>
  <c r="L311" i="1"/>
  <c r="K311" i="1"/>
  <c r="K326" i="1"/>
  <c r="L327" i="1"/>
  <c r="K327" i="1"/>
  <c r="K334" i="1"/>
  <c r="K340" i="1"/>
  <c r="E111" i="2" s="1"/>
  <c r="L359" i="1"/>
  <c r="K359" i="1"/>
  <c r="K363" i="1"/>
  <c r="K499" i="1"/>
  <c r="L500" i="1"/>
  <c r="K500" i="1"/>
  <c r="K509" i="1"/>
  <c r="E152" i="2" s="1"/>
  <c r="L513" i="1"/>
  <c r="K513" i="1"/>
  <c r="K516" i="1"/>
  <c r="E154" i="2" s="1"/>
  <c r="L517" i="1"/>
  <c r="K517" i="1"/>
  <c r="K581" i="1"/>
  <c r="L582" i="1"/>
  <c r="K582" i="1"/>
  <c r="K447" i="1"/>
  <c r="K424" i="1"/>
  <c r="K115" i="1"/>
  <c r="E48" i="2" s="1"/>
  <c r="L115" i="1"/>
  <c r="F48" i="2" s="1"/>
  <c r="K34" i="1"/>
  <c r="L351" i="1"/>
  <c r="K351" i="1"/>
  <c r="K100" i="1"/>
  <c r="E45" i="2" s="1"/>
  <c r="K101" i="1"/>
  <c r="L101" i="1"/>
  <c r="K388" i="1"/>
  <c r="L393" i="1"/>
  <c r="K393" i="1"/>
  <c r="K152" i="1"/>
  <c r="L152" i="1"/>
  <c r="K71" i="1"/>
  <c r="E36" i="2" s="1"/>
  <c r="L72" i="1"/>
  <c r="F37" i="2" s="1"/>
  <c r="K72" i="1"/>
  <c r="E37" i="2" s="1"/>
  <c r="K292" i="1"/>
  <c r="K428" i="1"/>
  <c r="L262" i="1"/>
  <c r="K262" i="1"/>
  <c r="K265" i="1"/>
  <c r="L267" i="1"/>
  <c r="K267" i="1"/>
  <c r="K508" i="1"/>
  <c r="E151" i="2" s="1"/>
  <c r="L122" i="1"/>
  <c r="K122" i="1"/>
  <c r="K403" i="1"/>
  <c r="K140" i="1"/>
  <c r="E61" i="2" s="1"/>
  <c r="K98" i="1"/>
  <c r="K116" i="1"/>
  <c r="K15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O'Brien Hogan</author>
  </authors>
  <commentList>
    <comment ref="C7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Minor amendment made to rate on 24/03/2017</t>
        </r>
      </text>
    </comment>
    <comment ref="C7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C79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Minor amendment made to rate on 24/03/2017</t>
        </r>
      </text>
    </comment>
    <comment ref="C8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D9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O'Brien Hogan</author>
    <author>ohannraf</author>
  </authors>
  <commentList>
    <comment ref="J4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Rate amended 24/03/2017</t>
        </r>
      </text>
    </comment>
    <comment ref="I1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24/03/2017</t>
        </r>
      </text>
    </comment>
    <comment ref="I12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24/03/2017</t>
        </r>
      </text>
    </comment>
    <comment ref="I12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3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144" authorId="0" shapeId="0" xr:uid="{00000000-0006-0000-0100-000006000000}">
      <text>
        <r>
          <rPr>
            <b/>
            <sz val="9"/>
            <color indexed="81"/>
            <rFont val="Tahoma"/>
            <charset val="1"/>
          </rPr>
          <t>Peter O'Brien Hogan:</t>
        </r>
        <r>
          <rPr>
            <sz val="9"/>
            <color indexed="81"/>
            <rFont val="Tahoma"/>
            <charset val="1"/>
          </rPr>
          <t xml:space="preserve">
Rate amended 24/03/2017</t>
        </r>
      </text>
    </comment>
    <comment ref="I17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87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8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89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90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9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19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21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22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23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24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304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305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Actuals</t>
        </r>
      </text>
    </comment>
    <comment ref="I457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J478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487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I491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Peter O'Brien Hogan:</t>
        </r>
        <r>
          <rPr>
            <sz val="9"/>
            <color indexed="81"/>
            <rFont val="Tahoma"/>
            <family val="2"/>
          </rPr>
          <t xml:space="preserve">
Minor amendment made to rate on 24/03/2017</t>
        </r>
      </text>
    </comment>
    <comment ref="A596" authorId="1" shapeId="0" xr:uid="{00000000-0006-0000-0100-000018000000}">
      <text>
        <r>
          <rPr>
            <b/>
            <sz val="8"/>
            <color indexed="81"/>
            <rFont val="Tahoma"/>
            <family val="2"/>
          </rPr>
          <t>ohannraf:</t>
        </r>
        <r>
          <rPr>
            <sz val="8"/>
            <color indexed="81"/>
            <rFont val="Tahoma"/>
            <family val="2"/>
          </rPr>
          <t xml:space="preserve">
ensure the number on the line matches the number of its row</t>
        </r>
      </text>
    </comment>
  </commentList>
</comments>
</file>

<file path=xl/sharedStrings.xml><?xml version="1.0" encoding="utf-8"?>
<sst xmlns="http://schemas.openxmlformats.org/spreadsheetml/2006/main" count="2847" uniqueCount="1022">
  <si>
    <t>Rouble</t>
  </si>
  <si>
    <t>Sudanese Pound</t>
  </si>
  <si>
    <t>Somoni</t>
  </si>
  <si>
    <t>Tonga pa'anga</t>
  </si>
  <si>
    <t>Ukrianian Hryvnia</t>
  </si>
  <si>
    <t xml:space="preserve"> Ndjamina *</t>
  </si>
  <si>
    <t xml:space="preserve"> Santiago   </t>
  </si>
  <si>
    <t xml:space="preserve"> Elsewhere  </t>
  </si>
  <si>
    <t>Renminbi</t>
  </si>
  <si>
    <t xml:space="preserve"> Shanghai  </t>
  </si>
  <si>
    <t xml:space="preserve"> Bogota  </t>
  </si>
  <si>
    <t xml:space="preserve"> Brazzaville *       </t>
  </si>
  <si>
    <t xml:space="preserve"> Pointe-Noire *      </t>
  </si>
  <si>
    <t xml:space="preserve"> Rarotonga</t>
  </si>
  <si>
    <t>New Zealand $</t>
  </si>
  <si>
    <t>Kuna</t>
  </si>
  <si>
    <t>B&amp;B of</t>
  </si>
  <si>
    <t>euro</t>
  </si>
  <si>
    <t xml:space="preserve"> Zagreb </t>
  </si>
  <si>
    <t xml:space="preserve"> Havana </t>
  </si>
  <si>
    <t xml:space="preserve"> Nicosia  </t>
  </si>
  <si>
    <t>Korunas</t>
  </si>
  <si>
    <t xml:space="preserve"> Elsewhere      </t>
  </si>
  <si>
    <t>Malagasy Ariary</t>
  </si>
  <si>
    <t xml:space="preserve"> Blantyre*  </t>
  </si>
  <si>
    <t xml:space="preserve"> Port au Prince  </t>
  </si>
  <si>
    <t xml:space="preserve"> Tegucigalpa  </t>
  </si>
  <si>
    <t xml:space="preserve"> Hong Kong  </t>
  </si>
  <si>
    <t xml:space="preserve"> Budapest  </t>
  </si>
  <si>
    <t>Forints</t>
  </si>
  <si>
    <t xml:space="preserve"> Ahmedabad  </t>
  </si>
  <si>
    <t>Country</t>
  </si>
  <si>
    <t>City</t>
  </si>
  <si>
    <t>Currency</t>
  </si>
  <si>
    <t>Overnight</t>
  </si>
  <si>
    <t>10 Hour</t>
  </si>
  <si>
    <t>5 Hour</t>
  </si>
  <si>
    <t>US$</t>
  </si>
  <si>
    <t xml:space="preserve"> Tirana  </t>
  </si>
  <si>
    <t xml:space="preserve"> Elsewhere *</t>
  </si>
  <si>
    <t xml:space="preserve"> Algiers</t>
  </si>
  <si>
    <t xml:space="preserve"> Elsewhere *  (includes Annaba &amp; Oran)</t>
  </si>
  <si>
    <t xml:space="preserve"> Luanda</t>
  </si>
  <si>
    <t xml:space="preserve"> Elsewhere </t>
  </si>
  <si>
    <t>EC$</t>
  </si>
  <si>
    <t xml:space="preserve"> Buenos Aires   </t>
  </si>
  <si>
    <t xml:space="preserve"> Yerevan  </t>
  </si>
  <si>
    <t>Dram</t>
  </si>
  <si>
    <t xml:space="preserve"> Ascension Island *</t>
  </si>
  <si>
    <t xml:space="preserve"> Adelaide             </t>
  </si>
  <si>
    <t xml:space="preserve"> Canberra  </t>
  </si>
  <si>
    <t xml:space="preserve"> Hobart</t>
  </si>
  <si>
    <t xml:space="preserve"> Melbourne           </t>
  </si>
  <si>
    <t xml:space="preserve"> Perth             </t>
  </si>
  <si>
    <t xml:space="preserve"> Sydney</t>
  </si>
  <si>
    <t>Euro</t>
  </si>
  <si>
    <t xml:space="preserve"> Baku     </t>
  </si>
  <si>
    <t xml:space="preserve"> Bahrain               </t>
  </si>
  <si>
    <t xml:space="preserve"> Chittagong *</t>
  </si>
  <si>
    <t>Taka</t>
  </si>
  <si>
    <t xml:space="preserve"> Dhaka  </t>
  </si>
  <si>
    <t xml:space="preserve"> Bridgetown  </t>
  </si>
  <si>
    <t xml:space="preserve"> Beirut *</t>
  </si>
  <si>
    <t xml:space="preserve"> Elsewhere*     </t>
  </si>
  <si>
    <t xml:space="preserve"> Maseru  *</t>
  </si>
  <si>
    <t xml:space="preserve"> Aruba*</t>
  </si>
  <si>
    <t xml:space="preserve"> Curacao * </t>
  </si>
  <si>
    <t xml:space="preserve"> Noumea*</t>
  </si>
  <si>
    <t xml:space="preserve"> Niamey * </t>
  </si>
  <si>
    <t>SOUTH AFRICA</t>
  </si>
  <si>
    <t>Cape town</t>
  </si>
  <si>
    <t xml:space="preserve"> Mbabane  *</t>
  </si>
  <si>
    <t xml:space="preserve"> Fongafali   *       </t>
  </si>
  <si>
    <t xml:space="preserve"> Halifax, Nova Scotia  </t>
  </si>
  <si>
    <t xml:space="preserve"> Lome  *    </t>
  </si>
  <si>
    <t xml:space="preserve"> Brussels  </t>
  </si>
  <si>
    <t xml:space="preserve"> Belize City </t>
  </si>
  <si>
    <t xml:space="preserve"> Belmopan  </t>
  </si>
  <si>
    <t xml:space="preserve"> Contonou  *</t>
  </si>
  <si>
    <t xml:space="preserve"> Hamilton  </t>
  </si>
  <si>
    <t xml:space="preserve"> Cochabamba  </t>
  </si>
  <si>
    <t xml:space="preserve"> La Paz   </t>
  </si>
  <si>
    <t xml:space="preserve"> Santa Cruz  </t>
  </si>
  <si>
    <t xml:space="preserve"> Sarajevo          </t>
  </si>
  <si>
    <t xml:space="preserve"> Gaberone </t>
  </si>
  <si>
    <t xml:space="preserve"> Elsewhere *      </t>
  </si>
  <si>
    <t xml:space="preserve"> Brasilia</t>
  </si>
  <si>
    <t xml:space="preserve"> Rio de Janeiro</t>
  </si>
  <si>
    <t xml:space="preserve"> Sao Paulo   </t>
  </si>
  <si>
    <t>London</t>
  </si>
  <si>
    <t>Sterling</t>
  </si>
  <si>
    <t>Nothern Ireland</t>
  </si>
  <si>
    <t>Elsewhere</t>
  </si>
  <si>
    <t xml:space="preserve"> Tortola  </t>
  </si>
  <si>
    <t xml:space="preserve"> Bandar Seri Begawan    </t>
  </si>
  <si>
    <t xml:space="preserve"> Sofia</t>
  </si>
  <si>
    <t xml:space="preserve"> Varna  *</t>
  </si>
  <si>
    <t xml:space="preserve"> Minsk   </t>
  </si>
  <si>
    <t xml:space="preserve"> Beijing (aka Peking)   </t>
  </si>
  <si>
    <t xml:space="preserve"> Nouakchott  </t>
  </si>
  <si>
    <t xml:space="preserve"> Monaco *</t>
  </si>
  <si>
    <t xml:space="preserve"> Plymouth</t>
  </si>
  <si>
    <t xml:space="preserve"> Casablanca</t>
  </si>
  <si>
    <t xml:space="preserve"> Rabat  </t>
  </si>
  <si>
    <t xml:space="preserve"> Maputo    </t>
  </si>
  <si>
    <t xml:space="preserve"> Windhoek</t>
  </si>
  <si>
    <t xml:space="preserve"> Elsewhere *   </t>
  </si>
  <si>
    <t xml:space="preserve"> Bamako  </t>
  </si>
  <si>
    <t xml:space="preserve"> Valletta </t>
  </si>
  <si>
    <t>Elsewhere *</t>
  </si>
  <si>
    <t xml:space="preserve"> Almaty </t>
  </si>
  <si>
    <t>Astana</t>
  </si>
  <si>
    <t>Atyrau</t>
  </si>
  <si>
    <t xml:space="preserve"> Mombassa </t>
  </si>
  <si>
    <t xml:space="preserve"> Nairobi    </t>
  </si>
  <si>
    <t xml:space="preserve"> (Gilbert Islands)         Elsewhere *</t>
  </si>
  <si>
    <t>Busan</t>
  </si>
  <si>
    <t>Daego</t>
  </si>
  <si>
    <t>Daejon</t>
  </si>
  <si>
    <t>Jeju Island</t>
  </si>
  <si>
    <t xml:space="preserve"> Seoul  </t>
  </si>
  <si>
    <t>Ulsan</t>
  </si>
  <si>
    <t xml:space="preserve"> Kuwait City</t>
  </si>
  <si>
    <t xml:space="preserve"> Bishkek  </t>
  </si>
  <si>
    <t xml:space="preserve"> Vientiane</t>
  </si>
  <si>
    <t xml:space="preserve"> Riga </t>
  </si>
  <si>
    <t xml:space="preserve"> Monrovia *</t>
  </si>
  <si>
    <t xml:space="preserve"> Tripoli  </t>
  </si>
  <si>
    <t xml:space="preserve"> Vilnius    </t>
  </si>
  <si>
    <t xml:space="preserve"> Luxembourg</t>
  </si>
  <si>
    <t xml:space="preserve"> Skopje     </t>
  </si>
  <si>
    <t xml:space="preserve"> Ohrid &amp; Elsewhere </t>
  </si>
  <si>
    <t xml:space="preserve"> Antananarivo  </t>
  </si>
  <si>
    <t xml:space="preserve"> Elsewhere       </t>
  </si>
  <si>
    <t xml:space="preserve"> Lilongwe</t>
  </si>
  <si>
    <t xml:space="preserve"> Kuala Lumpur  </t>
  </si>
  <si>
    <t xml:space="preserve"> Dubrovnik    </t>
  </si>
  <si>
    <t xml:space="preserve"> Split </t>
  </si>
  <si>
    <t xml:space="preserve"> Louisiana                  </t>
  </si>
  <si>
    <t xml:space="preserve"> Maine                      </t>
  </si>
  <si>
    <t xml:space="preserve"> Maryland     </t>
  </si>
  <si>
    <t xml:space="preserve"> Massachusetts       </t>
  </si>
  <si>
    <t xml:space="preserve"> Michigan                  </t>
  </si>
  <si>
    <t xml:space="preserve"> Minnesota                </t>
  </si>
  <si>
    <t xml:space="preserve"> Mississippi    </t>
  </si>
  <si>
    <t xml:space="preserve"> Missouri                </t>
  </si>
  <si>
    <t xml:space="preserve"> Montana     </t>
  </si>
  <si>
    <t xml:space="preserve"> Nebraska             </t>
  </si>
  <si>
    <t xml:space="preserve"> New Hampshire         </t>
  </si>
  <si>
    <t xml:space="preserve"> New Jersey  </t>
  </si>
  <si>
    <t xml:space="preserve"> New Mexico              </t>
  </si>
  <si>
    <t xml:space="preserve"> New York State </t>
  </si>
  <si>
    <t xml:space="preserve"> North Carolina  </t>
  </si>
  <si>
    <t xml:space="preserve"> Ohio   </t>
  </si>
  <si>
    <t xml:space="preserve"> Oklahoma                </t>
  </si>
  <si>
    <t xml:space="preserve"> Oregon    </t>
  </si>
  <si>
    <t xml:space="preserve"> Orlando</t>
  </si>
  <si>
    <t xml:space="preserve"> Pennsylvania  </t>
  </si>
  <si>
    <t xml:space="preserve"> Puerto Rico  </t>
  </si>
  <si>
    <t xml:space="preserve"> Rhode Island            </t>
  </si>
  <si>
    <t xml:space="preserve"> South Carolina  </t>
  </si>
  <si>
    <t xml:space="preserve"> Tennessee   </t>
  </si>
  <si>
    <t xml:space="preserve"> Texas                      </t>
  </si>
  <si>
    <t xml:space="preserve"> Utah    </t>
  </si>
  <si>
    <t xml:space="preserve"> Vermont                  </t>
  </si>
  <si>
    <t xml:space="preserve"> Virginia    </t>
  </si>
  <si>
    <t xml:space="preserve"> Washington State</t>
  </si>
  <si>
    <t xml:space="preserve"> West Virginia   </t>
  </si>
  <si>
    <t xml:space="preserve"> Wisconsin             </t>
  </si>
  <si>
    <t xml:space="preserve"> Wyoming    </t>
  </si>
  <si>
    <t xml:space="preserve"> Tashkent </t>
  </si>
  <si>
    <t xml:space="preserve"> Port Villa  </t>
  </si>
  <si>
    <t xml:space="preserve"> Caracas  </t>
  </si>
  <si>
    <t>Valencia</t>
  </si>
  <si>
    <t xml:space="preserve"> Mexico City</t>
  </si>
  <si>
    <t xml:space="preserve"> Muscat</t>
  </si>
  <si>
    <t xml:space="preserve"> Kabul </t>
  </si>
  <si>
    <t xml:space="preserve"> Hanoi         </t>
  </si>
  <si>
    <t xml:space="preserve"> Ho Chi Minh City  </t>
  </si>
  <si>
    <t xml:space="preserve"> Belgrade         </t>
  </si>
  <si>
    <t xml:space="preserve"> Montenegro</t>
  </si>
  <si>
    <t xml:space="preserve"> Elsewhere *             </t>
  </si>
  <si>
    <t xml:space="preserve"> Lusaka    </t>
  </si>
  <si>
    <t>ZIM$</t>
  </si>
  <si>
    <t xml:space="preserve"> Elsewhere  *</t>
  </si>
  <si>
    <t>NOTE 1</t>
  </si>
  <si>
    <t>Georgian Lari</t>
  </si>
  <si>
    <t xml:space="preserve"> (Gilbert Islands)        Tarawa*</t>
  </si>
  <si>
    <t>ANTIGUA &amp; BARBUDA</t>
  </si>
  <si>
    <t xml:space="preserve"> Calgary, Alberta   </t>
  </si>
  <si>
    <t xml:space="preserve"> St. Johns, New Foundland  </t>
  </si>
  <si>
    <t xml:space="preserve"> San Jose       </t>
  </si>
  <si>
    <t xml:space="preserve"> Alexandria  </t>
  </si>
  <si>
    <t xml:space="preserve"> Majuro*</t>
  </si>
  <si>
    <t xml:space="preserve"> Montreal  </t>
  </si>
  <si>
    <t xml:space="preserve"> Ottawa - Ontario Province</t>
  </si>
  <si>
    <t xml:space="preserve"> Quebec City </t>
  </si>
  <si>
    <t xml:space="preserve">Toronto </t>
  </si>
  <si>
    <t xml:space="preserve"> Vancouver </t>
  </si>
  <si>
    <t xml:space="preserve"> Victoria, British Columbia </t>
  </si>
  <si>
    <t xml:space="preserve"> Prague         </t>
  </si>
  <si>
    <t xml:space="preserve"> Tangier </t>
  </si>
  <si>
    <t xml:space="preserve"> Jerusalem </t>
  </si>
  <si>
    <t xml:space="preserve"> Kingstown </t>
  </si>
  <si>
    <t xml:space="preserve"> Boston </t>
  </si>
  <si>
    <t xml:space="preserve"> Reykjavik</t>
  </si>
  <si>
    <t xml:space="preserve"> Anguilla  </t>
  </si>
  <si>
    <t xml:space="preserve">St. Johns </t>
  </si>
  <si>
    <t>Serbian Dinar</t>
  </si>
  <si>
    <t xml:space="preserve"> Aden*</t>
  </si>
  <si>
    <t xml:space="preserve"> Taiz*</t>
  </si>
  <si>
    <t xml:space="preserve"> Ulaan Baatar  </t>
  </si>
  <si>
    <t xml:space="preserve"> Nauru*</t>
  </si>
  <si>
    <t xml:space="preserve"> Islamabad *</t>
  </si>
  <si>
    <t xml:space="preserve"> Ekaterinburg   </t>
  </si>
  <si>
    <t xml:space="preserve"> Moscow </t>
  </si>
  <si>
    <t xml:space="preserve"> Castries  </t>
  </si>
  <si>
    <t xml:space="preserve"> Khartoum </t>
  </si>
  <si>
    <t xml:space="preserve"> Paramaribo  </t>
  </si>
  <si>
    <t xml:space="preserve"> Elsewhere *  </t>
  </si>
  <si>
    <t xml:space="preserve"> Stockholm</t>
  </si>
  <si>
    <t>SEK</t>
  </si>
  <si>
    <t xml:space="preserve"> Berne </t>
  </si>
  <si>
    <t xml:space="preserve"> Geneva </t>
  </si>
  <si>
    <t xml:space="preserve"> Papete</t>
  </si>
  <si>
    <t xml:space="preserve"> Taipei</t>
  </si>
  <si>
    <t xml:space="preserve"> Dar es Salaam </t>
  </si>
  <si>
    <t xml:space="preserve"> Zanzibar Elsewhere   </t>
  </si>
  <si>
    <t xml:space="preserve"> Elsewhere   </t>
  </si>
  <si>
    <t xml:space="preserve"> Bangkok</t>
  </si>
  <si>
    <t xml:space="preserve"> Elsewhere        </t>
  </si>
  <si>
    <t>B&amp;B</t>
  </si>
  <si>
    <t xml:space="preserve"> Nuku'Alofa (Tongatapu Island)</t>
  </si>
  <si>
    <t xml:space="preserve"> Port of Spain</t>
  </si>
  <si>
    <t xml:space="preserve"> Tristan Da Cunha*</t>
  </si>
  <si>
    <t xml:space="preserve"> Tunis</t>
  </si>
  <si>
    <t xml:space="preserve"> Ankara   </t>
  </si>
  <si>
    <t xml:space="preserve"> Istanbul        </t>
  </si>
  <si>
    <t xml:space="preserve"> Izmir       </t>
  </si>
  <si>
    <t xml:space="preserve"> Ashgabat</t>
  </si>
  <si>
    <t xml:space="preserve"> Grand Turk          </t>
  </si>
  <si>
    <t xml:space="preserve"> Kampala  </t>
  </si>
  <si>
    <t xml:space="preserve"> Kiev</t>
  </si>
  <si>
    <t xml:space="preserve"> Abu Dhabi  </t>
  </si>
  <si>
    <t xml:space="preserve"> Dubai</t>
  </si>
  <si>
    <t xml:space="preserve"> Montevideo  </t>
  </si>
  <si>
    <t xml:space="preserve"> Kathmandu  </t>
  </si>
  <si>
    <t xml:space="preserve"> Amsterdam</t>
  </si>
  <si>
    <t xml:space="preserve"> The Hague  </t>
  </si>
  <si>
    <t xml:space="preserve"> Auckland</t>
  </si>
  <si>
    <t xml:space="preserve"> Christchurch</t>
  </si>
  <si>
    <t xml:space="preserve"> Wellington</t>
  </si>
  <si>
    <t xml:space="preserve"> Elsewhere*</t>
  </si>
  <si>
    <t xml:space="preserve"> Elsewhere * </t>
  </si>
  <si>
    <t xml:space="preserve"> Abuja  </t>
  </si>
  <si>
    <t>Port Harcourt</t>
  </si>
  <si>
    <t xml:space="preserve"> Lagos  </t>
  </si>
  <si>
    <t xml:space="preserve"> Pyongyang</t>
  </si>
  <si>
    <t xml:space="preserve"> Bergen            </t>
  </si>
  <si>
    <t xml:space="preserve"> Stavanger   </t>
  </si>
  <si>
    <t xml:space="preserve"> Karachi  </t>
  </si>
  <si>
    <t xml:space="preserve"> Peshawar  </t>
  </si>
  <si>
    <t xml:space="preserve"> Panama City  </t>
  </si>
  <si>
    <t xml:space="preserve"> Port Moresby  </t>
  </si>
  <si>
    <t xml:space="preserve"> Lima </t>
  </si>
  <si>
    <t xml:space="preserve"> Cebu</t>
  </si>
  <si>
    <t xml:space="preserve"> Manila    </t>
  </si>
  <si>
    <t xml:space="preserve"> Warsaw  </t>
  </si>
  <si>
    <t xml:space="preserve"> Lisbon</t>
  </si>
  <si>
    <t xml:space="preserve"> Oporto</t>
  </si>
  <si>
    <t xml:space="preserve"> Doha             </t>
  </si>
  <si>
    <t xml:space="preserve"> St Denis</t>
  </si>
  <si>
    <t xml:space="preserve"> Kigali   </t>
  </si>
  <si>
    <t xml:space="preserve"> Apia  </t>
  </si>
  <si>
    <t xml:space="preserve"> Elswhere *</t>
  </si>
  <si>
    <t xml:space="preserve"> Al Khobar           </t>
  </si>
  <si>
    <t xml:space="preserve"> Jedda </t>
  </si>
  <si>
    <t xml:space="preserve"> Riyadh  </t>
  </si>
  <si>
    <t xml:space="preserve"> Dakar  </t>
  </si>
  <si>
    <t xml:space="preserve"> Victoria </t>
  </si>
  <si>
    <t xml:space="preserve"> Freetown    </t>
  </si>
  <si>
    <t xml:space="preserve"> Singapore</t>
  </si>
  <si>
    <t xml:space="preserve"> Bratislava </t>
  </si>
  <si>
    <t>SI $</t>
  </si>
  <si>
    <t xml:space="preserve"> Mogadishu *</t>
  </si>
  <si>
    <t xml:space="preserve"> Pretoria</t>
  </si>
  <si>
    <t xml:space="preserve"> Barcelona</t>
  </si>
  <si>
    <t xml:space="preserve"> Madrid</t>
  </si>
  <si>
    <t xml:space="preserve"> Colombo    </t>
  </si>
  <si>
    <t xml:space="preserve"> St Helena*</t>
  </si>
  <si>
    <t>Mongolian Tugrik</t>
  </si>
  <si>
    <t>Sri Lankan Rupee</t>
  </si>
  <si>
    <t>CITIES</t>
  </si>
  <si>
    <t xml:space="preserve"> Atlanta</t>
  </si>
  <si>
    <t xml:space="preserve"> Chicago  </t>
  </si>
  <si>
    <t xml:space="preserve"> Cleveland</t>
  </si>
  <si>
    <t>Room</t>
  </si>
  <si>
    <t xml:space="preserve"> Dallas </t>
  </si>
  <si>
    <t xml:space="preserve"> Houston  </t>
  </si>
  <si>
    <t xml:space="preserve"> Los Angeles  </t>
  </si>
  <si>
    <t xml:space="preserve"> New York </t>
  </si>
  <si>
    <t xml:space="preserve"> San Francisco</t>
  </si>
  <si>
    <t xml:space="preserve"> Seattle  </t>
  </si>
  <si>
    <t xml:space="preserve"> Washington DC</t>
  </si>
  <si>
    <t xml:space="preserve"> USA  -  STATES</t>
  </si>
  <si>
    <t xml:space="preserve"> Alabama    </t>
  </si>
  <si>
    <t xml:space="preserve"> Alaska        </t>
  </si>
  <si>
    <t xml:space="preserve"> Arizona       </t>
  </si>
  <si>
    <t xml:space="preserve"> Arkansas                   </t>
  </si>
  <si>
    <t xml:space="preserve"> Colorado                   </t>
  </si>
  <si>
    <t xml:space="preserve"> Connecticut     </t>
  </si>
  <si>
    <t xml:space="preserve"> Dakota</t>
  </si>
  <si>
    <t xml:space="preserve"> Delaware    </t>
  </si>
  <si>
    <t xml:space="preserve"> Florida       </t>
  </si>
  <si>
    <t xml:space="preserve"> Georgia   </t>
  </si>
  <si>
    <t xml:space="preserve"> Guam    </t>
  </si>
  <si>
    <t xml:space="preserve"> Hawaii   </t>
  </si>
  <si>
    <t xml:space="preserve"> Idaho    </t>
  </si>
  <si>
    <t xml:space="preserve"> Illinois                        </t>
  </si>
  <si>
    <t xml:space="preserve"> Indiana                    </t>
  </si>
  <si>
    <t xml:space="preserve"> Iowa                        </t>
  </si>
  <si>
    <t xml:space="preserve"> Kansas                   </t>
  </si>
  <si>
    <t xml:space="preserve"> Kentucky     </t>
  </si>
  <si>
    <t xml:space="preserve"> (see Djibouti - Republic of )</t>
  </si>
  <si>
    <t xml:space="preserve"> Banjul  </t>
  </si>
  <si>
    <t xml:space="preserve"> Tbilisi</t>
  </si>
  <si>
    <t xml:space="preserve"> Berlin   </t>
  </si>
  <si>
    <t xml:space="preserve"> Dusseldorf </t>
  </si>
  <si>
    <t xml:space="preserve"> Accra </t>
  </si>
  <si>
    <t xml:space="preserve"> Gibraltar</t>
  </si>
  <si>
    <t xml:space="preserve"> Athens   </t>
  </si>
  <si>
    <t xml:space="preserve"> Corfu       </t>
  </si>
  <si>
    <t xml:space="preserve"> Crete     </t>
  </si>
  <si>
    <t xml:space="preserve"> Rhodes                   </t>
  </si>
  <si>
    <t>Thessaloniki</t>
  </si>
  <si>
    <t xml:space="preserve"> Elsewhere              </t>
  </si>
  <si>
    <t xml:space="preserve"> St George's  </t>
  </si>
  <si>
    <t xml:space="preserve"> Guatemala City   </t>
  </si>
  <si>
    <t xml:space="preserve"> Conakry </t>
  </si>
  <si>
    <t>GNF</t>
  </si>
  <si>
    <t>CFA</t>
  </si>
  <si>
    <t xml:space="preserve"> Georgetown    </t>
  </si>
  <si>
    <t xml:space="preserve"> Elsewhere     </t>
  </si>
  <si>
    <t>New CEDI</t>
  </si>
  <si>
    <t xml:space="preserve"> Macao</t>
  </si>
  <si>
    <t>###596</t>
  </si>
  <si>
    <t xml:space="preserve"> Harare </t>
  </si>
  <si>
    <t xml:space="preserve"> Abidjan*  </t>
  </si>
  <si>
    <t>Boliviano</t>
  </si>
  <si>
    <t>Burundi Franc</t>
  </si>
  <si>
    <t>Australian $</t>
  </si>
  <si>
    <t>East Caribbean $</t>
  </si>
  <si>
    <t>Dominican Pesos</t>
  </si>
  <si>
    <t>(YTL) TUR LIRA</t>
  </si>
  <si>
    <t xml:space="preserve"> Kurumba *</t>
  </si>
  <si>
    <t xml:space="preserve"> Male*</t>
  </si>
  <si>
    <t xml:space="preserve"> Asuncion  *</t>
  </si>
  <si>
    <t xml:space="preserve"> Gaza*</t>
  </si>
  <si>
    <t xml:space="preserve"> Praia*</t>
  </si>
  <si>
    <t xml:space="preserve"> Munich       </t>
  </si>
  <si>
    <t xml:space="preserve"> Chongqing</t>
  </si>
  <si>
    <t xml:space="preserve"> Guangzhou</t>
  </si>
  <si>
    <t xml:space="preserve"> Sana'a </t>
  </si>
  <si>
    <t>NOTE 2</t>
  </si>
  <si>
    <t xml:space="preserve"> Brisbane  </t>
  </si>
  <si>
    <t>Pristina</t>
  </si>
  <si>
    <t xml:space="preserve"> Elsewhere*            </t>
  </si>
  <si>
    <t xml:space="preserve"> Kosice</t>
  </si>
  <si>
    <t>CUC</t>
  </si>
  <si>
    <t>Semarang</t>
  </si>
  <si>
    <t>B&amp;B  of</t>
  </si>
  <si>
    <t xml:space="preserve"> Managua  </t>
  </si>
  <si>
    <t xml:space="preserve"> Lahore </t>
  </si>
  <si>
    <t xml:space="preserve"> Oslo                </t>
  </si>
  <si>
    <t xml:space="preserve"> Bucharest</t>
  </si>
  <si>
    <t xml:space="preserve"> Tobago</t>
  </si>
  <si>
    <t xml:space="preserve"> Darwin            </t>
  </si>
  <si>
    <t xml:space="preserve"> Nassau *</t>
  </si>
  <si>
    <t xml:space="preserve"> Francistown*  </t>
  </si>
  <si>
    <t xml:space="preserve"> Dili*</t>
  </si>
  <si>
    <t xml:space="preserve"> Stanley </t>
  </si>
  <si>
    <t xml:space="preserve">Nagoya*  </t>
  </si>
  <si>
    <t xml:space="preserve"> St Petersburg  </t>
  </si>
  <si>
    <t xml:space="preserve"> Ljubljana </t>
  </si>
  <si>
    <t xml:space="preserve"> Honiara </t>
  </si>
  <si>
    <t xml:space="preserve"> (Previously Upper Volta)</t>
  </si>
  <si>
    <t xml:space="preserve"> Bujumbura</t>
  </si>
  <si>
    <t xml:space="preserve"> Caicos Islands *</t>
  </si>
  <si>
    <t xml:space="preserve"> Phnom Penh </t>
  </si>
  <si>
    <t xml:space="preserve"> Douala   </t>
  </si>
  <si>
    <t xml:space="preserve"> Yaounde        </t>
  </si>
  <si>
    <t xml:space="preserve"> Elsewhere</t>
  </si>
  <si>
    <t xml:space="preserve">B&amp;B of </t>
  </si>
  <si>
    <t>plus</t>
  </si>
  <si>
    <t>Room of</t>
  </si>
  <si>
    <t xml:space="preserve">Room </t>
  </si>
  <si>
    <t xml:space="preserve">B&amp;B </t>
  </si>
  <si>
    <t xml:space="preserve"> Edmonton, Alberta</t>
  </si>
  <si>
    <t xml:space="preserve"> Regina - Saskatchewan Province</t>
  </si>
  <si>
    <t xml:space="preserve"> Yellowknife, North West Territories</t>
  </si>
  <si>
    <t xml:space="preserve"> Bangui</t>
  </si>
  <si>
    <t>V.Bolivar fuerte</t>
  </si>
  <si>
    <t xml:space="preserve"> Zanzibar </t>
  </si>
  <si>
    <t>NOTE 3</t>
  </si>
  <si>
    <t xml:space="preserve"> Copenhagen </t>
  </si>
  <si>
    <t>Krone</t>
  </si>
  <si>
    <t xml:space="preserve"> Elsewhere         </t>
  </si>
  <si>
    <t xml:space="preserve"> Djibouti</t>
  </si>
  <si>
    <t>D Francs</t>
  </si>
  <si>
    <t xml:space="preserve"> Roseau</t>
  </si>
  <si>
    <t xml:space="preserve"> Santo Domingo  </t>
  </si>
  <si>
    <t xml:space="preserve"> Guayaquil </t>
  </si>
  <si>
    <t xml:space="preserve"> Quito  </t>
  </si>
  <si>
    <t xml:space="preserve"> Cairo          </t>
  </si>
  <si>
    <t xml:space="preserve"> San Salvador  </t>
  </si>
  <si>
    <t xml:space="preserve"> Asmara</t>
  </si>
  <si>
    <t xml:space="preserve"> Tallinn             </t>
  </si>
  <si>
    <t xml:space="preserve"> Addis Ababa</t>
  </si>
  <si>
    <t>Birr</t>
  </si>
  <si>
    <t>£ sterling</t>
  </si>
  <si>
    <t xml:space="preserve"> Lautoka </t>
  </si>
  <si>
    <t>F$</t>
  </si>
  <si>
    <t xml:space="preserve"> Nadi</t>
  </si>
  <si>
    <t xml:space="preserve"> Helsinki  </t>
  </si>
  <si>
    <t xml:space="preserve"> Elsewhere           </t>
  </si>
  <si>
    <t xml:space="preserve"> Bordeaux                      </t>
  </si>
  <si>
    <t xml:space="preserve"> Lille</t>
  </si>
  <si>
    <t xml:space="preserve"> Lyon                           </t>
  </si>
  <si>
    <t xml:space="preserve"> Marseilles                  </t>
  </si>
  <si>
    <t xml:space="preserve"> Paris  </t>
  </si>
  <si>
    <t xml:space="preserve"> Strasbourg  </t>
  </si>
  <si>
    <t xml:space="preserve"> Elsewhere               </t>
  </si>
  <si>
    <t xml:space="preserve"> Grand Cayman </t>
  </si>
  <si>
    <t>$US</t>
  </si>
  <si>
    <t xml:space="preserve"> Bangalore </t>
  </si>
  <si>
    <t xml:space="preserve"> New Delhi    </t>
  </si>
  <si>
    <t xml:space="preserve"> Pune  </t>
  </si>
  <si>
    <t xml:space="preserve"> Jakarta  </t>
  </si>
  <si>
    <t xml:space="preserve"> Tehran  </t>
  </si>
  <si>
    <t xml:space="preserve"> </t>
  </si>
  <si>
    <t xml:space="preserve"> Baghdad *</t>
  </si>
  <si>
    <t xml:space="preserve"> Tel Aviv  </t>
  </si>
  <si>
    <t xml:space="preserve"> Bologna, Florence, Genoa, Milan, Turin, Venice </t>
  </si>
  <si>
    <t xml:space="preserve"> Naples, Rome </t>
  </si>
  <si>
    <t xml:space="preserve"> Kingston  </t>
  </si>
  <si>
    <t xml:space="preserve"> Osaka</t>
  </si>
  <si>
    <t xml:space="preserve"> Tokyo</t>
  </si>
  <si>
    <t xml:space="preserve"> Amman</t>
  </si>
  <si>
    <t xml:space="preserve"> Aquaba  </t>
  </si>
  <si>
    <t>Enquiries on rates of exchange/currencies should be directed to the Central Bank or one of the Associated Banks and not to the</t>
  </si>
  <si>
    <t xml:space="preserve"> ** California(1):  This rate covers the following counties - </t>
  </si>
  <si>
    <t>All counties not mentioned below</t>
  </si>
  <si>
    <t xml:space="preserve"> *** California(2):  This rate covers the following counties - </t>
  </si>
  <si>
    <t xml:space="preserve">    Imperial, Kern, Obispo, Orange, Riverside, San Bernadino,</t>
  </si>
  <si>
    <t xml:space="preserve">     San Diego, San Luis, Santa Barbara &amp; Ventura</t>
  </si>
  <si>
    <t xml:space="preserve"> Bissau *</t>
  </si>
  <si>
    <t xml:space="preserve"> Mumbai / Bombay</t>
  </si>
  <si>
    <t xml:space="preserve"> Chisinau (Also known as Kishinev)</t>
  </si>
  <si>
    <t xml:space="preserve"> Elsewhere  *            </t>
  </si>
  <si>
    <t xml:space="preserve"> Cuenca &amp; Elsewhere  *</t>
  </si>
  <si>
    <t>New Sol</t>
  </si>
  <si>
    <t xml:space="preserve"> Miami</t>
  </si>
  <si>
    <t>Klagenfurt, Linz, Salzburg, Vienna</t>
  </si>
  <si>
    <t xml:space="preserve"> Bregenz, Graz, Innsbruck</t>
  </si>
  <si>
    <t>Icelandic Krona</t>
  </si>
  <si>
    <t>Kenyan Shilling</t>
  </si>
  <si>
    <t>Jordani Dinars</t>
  </si>
  <si>
    <t>Algerian Dinars</t>
  </si>
  <si>
    <t xml:space="preserve"> Andorra (same as Elsewhere)</t>
  </si>
  <si>
    <t>CODE</t>
  </si>
  <si>
    <t>USD</t>
  </si>
  <si>
    <t>ALL</t>
  </si>
  <si>
    <t>DZD</t>
  </si>
  <si>
    <t>Angolan Kwanza</t>
  </si>
  <si>
    <t>AOA</t>
  </si>
  <si>
    <t>XCD</t>
  </si>
  <si>
    <t>ARS</t>
  </si>
  <si>
    <t>AMD</t>
  </si>
  <si>
    <t>Argentine Pesos</t>
  </si>
  <si>
    <t>GBP</t>
  </si>
  <si>
    <t>AUD</t>
  </si>
  <si>
    <t>EUR</t>
  </si>
  <si>
    <t>AZN</t>
  </si>
  <si>
    <t>BHD</t>
  </si>
  <si>
    <t>Department of Public Expenditure and Reform or the Revenue Commissioners</t>
  </si>
  <si>
    <t>BDT</t>
  </si>
  <si>
    <t>BBD</t>
  </si>
  <si>
    <t xml:space="preserve">    (See Note 2)</t>
  </si>
  <si>
    <t>BZD</t>
  </si>
  <si>
    <t>XOF</t>
  </si>
  <si>
    <t>BMD</t>
  </si>
  <si>
    <t>BOB</t>
  </si>
  <si>
    <t>BAM</t>
  </si>
  <si>
    <t>SAR</t>
  </si>
  <si>
    <t xml:space="preserve"> Banja Luka *</t>
  </si>
  <si>
    <t>BWP</t>
  </si>
  <si>
    <t>BRL</t>
  </si>
  <si>
    <t>BND</t>
  </si>
  <si>
    <t>BGN</t>
  </si>
  <si>
    <t>BIF</t>
  </si>
  <si>
    <t>XAF</t>
  </si>
  <si>
    <t>CAD</t>
  </si>
  <si>
    <t>CVE</t>
  </si>
  <si>
    <t>Cayman $</t>
  </si>
  <si>
    <t>KYD</t>
  </si>
  <si>
    <t>CLP</t>
  </si>
  <si>
    <t>CNY</t>
  </si>
  <si>
    <t>HKD</t>
  </si>
  <si>
    <t>COP</t>
  </si>
  <si>
    <t>NZD</t>
  </si>
  <si>
    <t>HRK</t>
  </si>
  <si>
    <t>CZK</t>
  </si>
  <si>
    <t>ERN</t>
  </si>
  <si>
    <t>DKK</t>
  </si>
  <si>
    <t>DJF</t>
  </si>
  <si>
    <t>DOP</t>
  </si>
  <si>
    <t>EGP</t>
  </si>
  <si>
    <t>ETB</t>
  </si>
  <si>
    <t>Nakfa</t>
  </si>
  <si>
    <t>FKP</t>
  </si>
  <si>
    <t>FJD</t>
  </si>
  <si>
    <t xml:space="preserve"> Suva </t>
  </si>
  <si>
    <t>XPF</t>
  </si>
  <si>
    <t>GMD</t>
  </si>
  <si>
    <t>GEL</t>
  </si>
  <si>
    <t>GHS</t>
  </si>
  <si>
    <t>GIP</t>
  </si>
  <si>
    <t>GYD</t>
  </si>
  <si>
    <t>HUF</t>
  </si>
  <si>
    <t>ISK</t>
  </si>
  <si>
    <t>INR</t>
  </si>
  <si>
    <t>IRR</t>
  </si>
  <si>
    <t xml:space="preserve"> Chennai (Madras)</t>
  </si>
  <si>
    <t>IDR</t>
  </si>
  <si>
    <t>IQD</t>
  </si>
  <si>
    <t>JPY</t>
  </si>
  <si>
    <t>KZT</t>
  </si>
  <si>
    <t>KRW</t>
  </si>
  <si>
    <t>JOD</t>
  </si>
  <si>
    <t>Kazakhstan Tenge</t>
  </si>
  <si>
    <t>KES</t>
  </si>
  <si>
    <t>KWD</t>
  </si>
  <si>
    <t>LAK</t>
  </si>
  <si>
    <t>LSL</t>
  </si>
  <si>
    <t>LRD</t>
  </si>
  <si>
    <t>LYD</t>
  </si>
  <si>
    <t>MKD</t>
  </si>
  <si>
    <t>MGA</t>
  </si>
  <si>
    <t>MWK</t>
  </si>
  <si>
    <t>MYR</t>
  </si>
  <si>
    <t>MUR</t>
  </si>
  <si>
    <t xml:space="preserve"> Port Louis</t>
  </si>
  <si>
    <t xml:space="preserve"> Rodrigues Island *</t>
  </si>
  <si>
    <t>MXN</t>
  </si>
  <si>
    <t>MDL</t>
  </si>
  <si>
    <t>MNT</t>
  </si>
  <si>
    <t>MAD</t>
  </si>
  <si>
    <t xml:space="preserve"> Agadir   </t>
  </si>
  <si>
    <t xml:space="preserve"> Marrakech</t>
  </si>
  <si>
    <t>MZN</t>
  </si>
  <si>
    <t>Metical</t>
  </si>
  <si>
    <t>NAD</t>
  </si>
  <si>
    <t>NPR</t>
  </si>
  <si>
    <t>NIO</t>
  </si>
  <si>
    <t>NGN</t>
  </si>
  <si>
    <t>NOK</t>
  </si>
  <si>
    <t>OMR</t>
  </si>
  <si>
    <t>PEN</t>
  </si>
  <si>
    <t>PHP</t>
  </si>
  <si>
    <t>PKR</t>
  </si>
  <si>
    <t>PGK</t>
  </si>
  <si>
    <t>PLN</t>
  </si>
  <si>
    <t>Zloty</t>
  </si>
  <si>
    <t>Pesos</t>
  </si>
  <si>
    <t>Rupees</t>
  </si>
  <si>
    <t>Kinas</t>
  </si>
  <si>
    <t>RON</t>
  </si>
  <si>
    <t xml:space="preserve"> Faro*</t>
  </si>
  <si>
    <t xml:space="preserve"> Azores </t>
  </si>
  <si>
    <t xml:space="preserve"> Portimao  </t>
  </si>
  <si>
    <t xml:space="preserve"> Funchal (Madeira)</t>
  </si>
  <si>
    <t>Qatari Riyals</t>
  </si>
  <si>
    <t>QAR</t>
  </si>
  <si>
    <t>Romanian Leu</t>
  </si>
  <si>
    <t>RUB</t>
  </si>
  <si>
    <t>RWF</t>
  </si>
  <si>
    <t>Rwanda Franc</t>
  </si>
  <si>
    <t>WST</t>
  </si>
  <si>
    <t>Tala</t>
  </si>
  <si>
    <t>Saudi Riyal</t>
  </si>
  <si>
    <t>CFA Francs</t>
  </si>
  <si>
    <t>RSD</t>
  </si>
  <si>
    <t>SCR</t>
  </si>
  <si>
    <t>Sey Rupees</t>
  </si>
  <si>
    <t>SLL</t>
  </si>
  <si>
    <t>Leone</t>
  </si>
  <si>
    <t>SGD</t>
  </si>
  <si>
    <t>SBD</t>
  </si>
  <si>
    <t>ZAR</t>
  </si>
  <si>
    <t>Rand</t>
  </si>
  <si>
    <t>LKR</t>
  </si>
  <si>
    <t xml:space="preserve"> Basseterre</t>
  </si>
  <si>
    <t>SDG</t>
  </si>
  <si>
    <t>Lilangeni</t>
  </si>
  <si>
    <t>SZL</t>
  </si>
  <si>
    <t>Krona</t>
  </si>
  <si>
    <t>TJS</t>
  </si>
  <si>
    <t>Swiss Francs</t>
  </si>
  <si>
    <t>CHF</t>
  </si>
  <si>
    <t xml:space="preserve"> Zurich *          </t>
  </si>
  <si>
    <t xml:space="preserve"> Damascus *</t>
  </si>
  <si>
    <t xml:space="preserve"> Dushanbe</t>
  </si>
  <si>
    <t>CFP Franc</t>
  </si>
  <si>
    <t>Taiwan $</t>
  </si>
  <si>
    <t>TWD</t>
  </si>
  <si>
    <t>TZS</t>
  </si>
  <si>
    <t>Tan Shilling</t>
  </si>
  <si>
    <t>Bhat</t>
  </si>
  <si>
    <t>THB</t>
  </si>
  <si>
    <t>TOP</t>
  </si>
  <si>
    <t>T&amp;T $</t>
  </si>
  <si>
    <t>TTD</t>
  </si>
  <si>
    <t>£ Sterling</t>
  </si>
  <si>
    <t>TND</t>
  </si>
  <si>
    <t>Tun Dinars</t>
  </si>
  <si>
    <t>TRY</t>
  </si>
  <si>
    <t>Manat</t>
  </si>
  <si>
    <t>TMT</t>
  </si>
  <si>
    <t>UAH</t>
  </si>
  <si>
    <t>AED</t>
  </si>
  <si>
    <t>UAE Dirhams</t>
  </si>
  <si>
    <t>VUV</t>
  </si>
  <si>
    <t>Vatu</t>
  </si>
  <si>
    <t>VEF</t>
  </si>
  <si>
    <t>Virgin Islands *</t>
  </si>
  <si>
    <t>ZMW</t>
  </si>
  <si>
    <t xml:space="preserve"> Kinshasa *</t>
  </si>
  <si>
    <t>ZWD</t>
  </si>
  <si>
    <t>Kwacha</t>
  </si>
  <si>
    <t>Singapore $</t>
  </si>
  <si>
    <t>Kroner</t>
  </si>
  <si>
    <t>Naira</t>
  </si>
  <si>
    <t>Lek</t>
  </si>
  <si>
    <t>Manats</t>
  </si>
  <si>
    <t>Ba Dinars</t>
  </si>
  <si>
    <t>Barbados $</t>
  </si>
  <si>
    <t>Belize $</t>
  </si>
  <si>
    <t>Bermuda $</t>
  </si>
  <si>
    <t>Marka</t>
  </si>
  <si>
    <t>Pula</t>
  </si>
  <si>
    <t>Real $</t>
  </si>
  <si>
    <t>Brunei $</t>
  </si>
  <si>
    <t>Lev</t>
  </si>
  <si>
    <t>Canadian $</t>
  </si>
  <si>
    <t>CV Escudos</t>
  </si>
  <si>
    <t>C Pesos</t>
  </si>
  <si>
    <t>Hong Kong $</t>
  </si>
  <si>
    <t>Col Peso</t>
  </si>
  <si>
    <t>Cuc</t>
  </si>
  <si>
    <t>Egyptian £</t>
  </si>
  <si>
    <t>Dalasai</t>
  </si>
  <si>
    <t>Gibraltar £</t>
  </si>
  <si>
    <t>Guyanese $</t>
  </si>
  <si>
    <t>Indian Rupees</t>
  </si>
  <si>
    <t>Rupiah</t>
  </si>
  <si>
    <t>Rials</t>
  </si>
  <si>
    <t>Iraqi Dinars</t>
  </si>
  <si>
    <t>Yen</t>
  </si>
  <si>
    <t>Won</t>
  </si>
  <si>
    <t>K Dinars</t>
  </si>
  <si>
    <t>Lao Kip</t>
  </si>
  <si>
    <t>Maluti</t>
  </si>
  <si>
    <t>Lib $</t>
  </si>
  <si>
    <t>Lib Dinars</t>
  </si>
  <si>
    <t>Mac Dinars</t>
  </si>
  <si>
    <t>Kwachi</t>
  </si>
  <si>
    <t>Ringgits</t>
  </si>
  <si>
    <t>M Rupees</t>
  </si>
  <si>
    <t>M Pesos</t>
  </si>
  <si>
    <t>Lei</t>
  </si>
  <si>
    <t>Dirhams</t>
  </si>
  <si>
    <t>Nambian $</t>
  </si>
  <si>
    <t>N Rupees</t>
  </si>
  <si>
    <t>CFP Francs</t>
  </si>
  <si>
    <t>Cordobas</t>
  </si>
  <si>
    <t>NOTE 4</t>
  </si>
  <si>
    <t>Vouched cost of Room plus Vouched Accommodation (VA) rate is applicable to all officers travelling to Brussels on overnight visits.</t>
  </si>
  <si>
    <t xml:space="preserve"> Ouagadougou *  </t>
  </si>
  <si>
    <t>The Vouched Accommodation (VA) rate should not be routinely used in other countries. The overnight rate is sufficient for accommodation and three meals.</t>
  </si>
  <si>
    <t>VA Rate^</t>
  </si>
  <si>
    <t>^(see note 2)</t>
  </si>
  <si>
    <t>COUNTRY (Currency)</t>
  </si>
  <si>
    <t>Overnight Rate</t>
  </si>
  <si>
    <t>VA Rate</t>
  </si>
  <si>
    <t>AUSTRIA (Euro)</t>
  </si>
  <si>
    <t>Bregenz, Graz, Innsbruck</t>
  </si>
  <si>
    <t>Naples &amp; Rome</t>
  </si>
  <si>
    <t>All Locations</t>
  </si>
  <si>
    <t>B&amp;B of 126 euro plus</t>
  </si>
  <si>
    <t>B&amp;B plus</t>
  </si>
  <si>
    <t>Northern Ireland</t>
  </si>
  <si>
    <t>Brussels ^</t>
  </si>
  <si>
    <t>Montreal</t>
  </si>
  <si>
    <t xml:space="preserve">Ottawa </t>
  </si>
  <si>
    <t>Beijing AKA Peking</t>
  </si>
  <si>
    <t>Zagreb</t>
  </si>
  <si>
    <t>CROATIA (Kuna)*</t>
  </si>
  <si>
    <t>CHINA (Renminbi)*</t>
  </si>
  <si>
    <t>CANADA (Canadian $) *</t>
  </si>
  <si>
    <t>CYPRUS (Euro) *</t>
  </si>
  <si>
    <t>Nicosia</t>
  </si>
  <si>
    <t xml:space="preserve">CZECH REPUBLIC (Korunas) </t>
  </si>
  <si>
    <t xml:space="preserve">Prague  </t>
  </si>
  <si>
    <t>DENMARK (Krone)</t>
  </si>
  <si>
    <t>Copenhagen</t>
  </si>
  <si>
    <t>FINLAND (Euro)</t>
  </si>
  <si>
    <t>Helsinki</t>
  </si>
  <si>
    <t>FRANCE (Euro) *</t>
  </si>
  <si>
    <t>Paris</t>
  </si>
  <si>
    <t>Strasbourg</t>
  </si>
  <si>
    <t>GERMANY (Euro)</t>
  </si>
  <si>
    <t>Berlin</t>
  </si>
  <si>
    <t>Dusseldorf</t>
  </si>
  <si>
    <t>Munich</t>
  </si>
  <si>
    <t>Budapest</t>
  </si>
  <si>
    <t>HUNGARY (Forints &amp; Euro) *</t>
  </si>
  <si>
    <t>Athens</t>
  </si>
  <si>
    <t>GREECE (Euro) *</t>
  </si>
  <si>
    <t xml:space="preserve">ITALY (Euro) </t>
  </si>
  <si>
    <t>Bologna, Florence, Genoa, Milan,  Turin &amp; Venice</t>
  </si>
  <si>
    <t>JAPAN (Yen) *</t>
  </si>
  <si>
    <t>Tokyo</t>
  </si>
  <si>
    <t>LUXEMBOURG (Euro) *</t>
  </si>
  <si>
    <t>Luxembourg</t>
  </si>
  <si>
    <t>NETHERLANDS (Euro)</t>
  </si>
  <si>
    <t>Amsterdam</t>
  </si>
  <si>
    <t>The Hague</t>
  </si>
  <si>
    <t>NORWAY (Kroner) *</t>
  </si>
  <si>
    <t>Oslo</t>
  </si>
  <si>
    <t xml:space="preserve">POLAND (Zlotys &amp; Euro) </t>
  </si>
  <si>
    <t>PORTUGAL (Euro) *</t>
  </si>
  <si>
    <t>Lisbon</t>
  </si>
  <si>
    <t>Oporto</t>
  </si>
  <si>
    <t>Elsewhere #</t>
  </si>
  <si>
    <t>ROMANIA (Ron &amp; Euro)</t>
  </si>
  <si>
    <t>Bucharest</t>
  </si>
  <si>
    <t>SLOVAKIA (Euro) *</t>
  </si>
  <si>
    <t>Bratislava</t>
  </si>
  <si>
    <t>SLOVENIA (Euro)</t>
  </si>
  <si>
    <t>Ljubljana</t>
  </si>
  <si>
    <t xml:space="preserve">SPAIN (Euro) </t>
  </si>
  <si>
    <t>Barcelona</t>
  </si>
  <si>
    <t>Madrid</t>
  </si>
  <si>
    <t xml:space="preserve">SWEDEN (Sek) </t>
  </si>
  <si>
    <t>Stockholm</t>
  </si>
  <si>
    <t xml:space="preserve">SWITZERLAND (Sw Francs) </t>
  </si>
  <si>
    <t>Geneva</t>
  </si>
  <si>
    <t>USA (Dollars) *</t>
  </si>
  <si>
    <t>Boston</t>
  </si>
  <si>
    <t>Chicago</t>
  </si>
  <si>
    <t>New York</t>
  </si>
  <si>
    <t>San Francisco</t>
  </si>
  <si>
    <t>Washington DC</t>
  </si>
  <si>
    <t>BELGIUM (Euro)</t>
  </si>
  <si>
    <t>Room plus</t>
  </si>
  <si>
    <t>B&amp;B of 137 euro plus</t>
  </si>
  <si>
    <t xml:space="preserve"> Rangoon (Yangon)</t>
  </si>
  <si>
    <t>BRITAIN &amp; NTH IRELAND (£ Sterling)</t>
  </si>
  <si>
    <t>B&amp;B of 115 euro plus</t>
  </si>
  <si>
    <t>B&amp;B of 147 euro plus</t>
  </si>
  <si>
    <t>N.B. Officers travelling to destinations which are not included in this Appendix should confirm the appropriate subsistence rates with the Personnel Unit of their employing Department/Office prior to departure.</t>
  </si>
  <si>
    <t>These rates are applicable to all officers travelling abroad on official business</t>
  </si>
  <si>
    <t>Legend Key:</t>
  </si>
  <si>
    <t>* - Rates are available for other locations in these countries on request from Personnel Units</t>
  </si>
  <si>
    <t>^ - Brussels: Vouched cost of room plus the VA rate is applicable to all officers travelling to Brussels on overnight visits</t>
  </si>
  <si>
    <t xml:space="preserve">    (In general, the Vouched Accommodation (VA) rate should not be routinely claimed except in Brussels)</t>
  </si>
  <si>
    <t xml:space="preserve"> Libreville * </t>
  </si>
  <si>
    <t xml:space="preserve"> Stuttgart</t>
  </si>
  <si>
    <t xml:space="preserve"> Hamburg</t>
  </si>
  <si>
    <t xml:space="preserve"> Frankfurt</t>
  </si>
  <si>
    <t xml:space="preserve"> Kumasi *</t>
  </si>
  <si>
    <t>B&amp;B of 94.50 euro plus</t>
  </si>
  <si>
    <t>Sofia</t>
  </si>
  <si>
    <t>B&amp;B of 154 euro plus</t>
  </si>
  <si>
    <t>Tallinn</t>
  </si>
  <si>
    <t>Riga</t>
  </si>
  <si>
    <t>Vilnius</t>
  </si>
  <si>
    <t>B&amp;B of 93 euro plus</t>
  </si>
  <si>
    <t>LATVIA (Euro) *</t>
  </si>
  <si>
    <t>LITHUANIA (Euro) *</t>
  </si>
  <si>
    <t>ESTONIA (Euro) *</t>
  </si>
  <si>
    <t>BULGARIA (Lev) *</t>
  </si>
  <si>
    <t>MALTA (Euro)</t>
  </si>
  <si>
    <t>Valletta, Elsewhere</t>
  </si>
  <si>
    <t># - Actual cost = Vouched cost of accommodation &amp; three meals plus €10 for incidental expenses.</t>
  </si>
  <si>
    <t>* = Actual costs plus €10 per day for incidental expenses:</t>
  </si>
  <si>
    <t>Effective from 1st April 2017</t>
  </si>
  <si>
    <t>Rates effective from 1st April 2017</t>
  </si>
  <si>
    <t xml:space="preserve">AFGHANISTAN </t>
  </si>
  <si>
    <t>ALBANIA</t>
  </si>
  <si>
    <t xml:space="preserve">ALGERIA </t>
  </si>
  <si>
    <t>ANDORRA - See Spain</t>
  </si>
  <si>
    <t xml:space="preserve">ANGOLA </t>
  </si>
  <si>
    <t>ANGUILLA</t>
  </si>
  <si>
    <t xml:space="preserve">ANTIGUA &amp; BARBUDA </t>
  </si>
  <si>
    <t xml:space="preserve">ARGENTINA </t>
  </si>
  <si>
    <t>ARMENIA</t>
  </si>
  <si>
    <t xml:space="preserve">ASCENSION ISLAND </t>
  </si>
  <si>
    <t>AUSTRALIA</t>
  </si>
  <si>
    <t>AUSTRIA</t>
  </si>
  <si>
    <t>AZERBAIJHAN</t>
  </si>
  <si>
    <t>BAHAMAS</t>
  </si>
  <si>
    <t>BAHRAIN</t>
  </si>
  <si>
    <t>BANGLADESH</t>
  </si>
  <si>
    <t xml:space="preserve">BARBADOS </t>
  </si>
  <si>
    <t>BELARUS</t>
  </si>
  <si>
    <t>BELGIUM</t>
  </si>
  <si>
    <t xml:space="preserve">BELIZE </t>
  </si>
  <si>
    <t xml:space="preserve">BENIN </t>
  </si>
  <si>
    <r>
      <t xml:space="preserve">Actual </t>
    </r>
    <r>
      <rPr>
        <b/>
        <sz val="12"/>
        <rFont val="Calibri"/>
        <family val="2"/>
        <scheme val="minor"/>
      </rPr>
      <t>vouched</t>
    </r>
    <r>
      <rPr>
        <sz val="12"/>
        <rFont val="Calibri"/>
        <family val="2"/>
        <scheme val="minor"/>
      </rPr>
      <t xml:space="preserve"> costs + €10</t>
    </r>
  </si>
  <si>
    <t xml:space="preserve">BERMUDA </t>
  </si>
  <si>
    <t>BOLIVIA</t>
  </si>
  <si>
    <t>BOSNIA-HERZGOVENA</t>
  </si>
  <si>
    <t>BOTSWANA</t>
  </si>
  <si>
    <t>BRAZIL</t>
  </si>
  <si>
    <t>BRITAIN &amp; NTH IRELAND</t>
  </si>
  <si>
    <t>BRITISH VIRGIN ISLANDS</t>
  </si>
  <si>
    <t>BRUNEI</t>
  </si>
  <si>
    <t>BULGARIA</t>
  </si>
  <si>
    <t>BURKINO FASO</t>
  </si>
  <si>
    <t>BURMA (See under Myanmar)</t>
  </si>
  <si>
    <t>BURUNDI</t>
  </si>
  <si>
    <t xml:space="preserve">CAICOS ISLANDS </t>
  </si>
  <si>
    <t>CAMBODIA</t>
  </si>
  <si>
    <t>CAMEROON</t>
  </si>
  <si>
    <t xml:space="preserve">CANADA </t>
  </si>
  <si>
    <t>CAPE VERDE</t>
  </si>
  <si>
    <t>CAYMAN ISLANDS</t>
  </si>
  <si>
    <t>CENTRAL AFRICAN REP.</t>
  </si>
  <si>
    <t>CHAD</t>
  </si>
  <si>
    <t>CHILE</t>
  </si>
  <si>
    <t>CHINA</t>
  </si>
  <si>
    <t>COLOMBIA</t>
  </si>
  <si>
    <t>CONGO</t>
  </si>
  <si>
    <t xml:space="preserve">COOK ISLANDS  </t>
  </si>
  <si>
    <t xml:space="preserve">COSTA RICA </t>
  </si>
  <si>
    <t xml:space="preserve">CROATIA </t>
  </si>
  <si>
    <t>CUBA</t>
  </si>
  <si>
    <t xml:space="preserve">CYPRUS </t>
  </si>
  <si>
    <t xml:space="preserve">CZECH REPUBLIC  </t>
  </si>
  <si>
    <t xml:space="preserve">DENMARK </t>
  </si>
  <si>
    <t xml:space="preserve">DJIBOUTI </t>
  </si>
  <si>
    <t xml:space="preserve">DOMINICA </t>
  </si>
  <si>
    <t>DOMINICAN REPUBLIC</t>
  </si>
  <si>
    <t xml:space="preserve">EAST TIMOR </t>
  </si>
  <si>
    <t>ECUADOR</t>
  </si>
  <si>
    <t xml:space="preserve">EGYPT </t>
  </si>
  <si>
    <t xml:space="preserve">EL SALVADOR </t>
  </si>
  <si>
    <t xml:space="preserve">ERITREA  </t>
  </si>
  <si>
    <t>ESTONIA</t>
  </si>
  <si>
    <t xml:space="preserve">ETHIOPIA </t>
  </si>
  <si>
    <t>FALKLAND ISLANDS</t>
  </si>
  <si>
    <t xml:space="preserve">FIJI  </t>
  </si>
  <si>
    <t xml:space="preserve">FINLAND </t>
  </si>
  <si>
    <t xml:space="preserve">FRANCE </t>
  </si>
  <si>
    <t>FRENCH GUIANA *</t>
  </si>
  <si>
    <t>FRENCH SOMALILAND</t>
  </si>
  <si>
    <t xml:space="preserve">GABON </t>
  </si>
  <si>
    <t xml:space="preserve">GAMBIA </t>
  </si>
  <si>
    <t xml:space="preserve">GEORGIA </t>
  </si>
  <si>
    <t xml:space="preserve">GERMANY </t>
  </si>
  <si>
    <t xml:space="preserve">GHANA </t>
  </si>
  <si>
    <t xml:space="preserve">GIBRALTAR  </t>
  </si>
  <si>
    <t xml:space="preserve">GREECE </t>
  </si>
  <si>
    <t xml:space="preserve">GRENADA </t>
  </si>
  <si>
    <t>GUADALOUPE *</t>
  </si>
  <si>
    <t xml:space="preserve">GUATEMALA </t>
  </si>
  <si>
    <t xml:space="preserve">GUINEA </t>
  </si>
  <si>
    <t xml:space="preserve">GUINEA BISSAU  </t>
  </si>
  <si>
    <t xml:space="preserve">GUYANA </t>
  </si>
  <si>
    <t xml:space="preserve">HAITI    </t>
  </si>
  <si>
    <t xml:space="preserve">HONDURAS </t>
  </si>
  <si>
    <t xml:space="preserve">HUNGARY </t>
  </si>
  <si>
    <t xml:space="preserve">ICELAND </t>
  </si>
  <si>
    <t xml:space="preserve">INDIA </t>
  </si>
  <si>
    <t xml:space="preserve">INDONESIA </t>
  </si>
  <si>
    <t xml:space="preserve">IRAN </t>
  </si>
  <si>
    <t xml:space="preserve">IRAQ </t>
  </si>
  <si>
    <t>ISRAEL</t>
  </si>
  <si>
    <t xml:space="preserve">ITALY </t>
  </si>
  <si>
    <t xml:space="preserve">IVORY COAST </t>
  </si>
  <si>
    <t>JAMAICA</t>
  </si>
  <si>
    <t xml:space="preserve">JAPAN </t>
  </si>
  <si>
    <t xml:space="preserve">JORDAN </t>
  </si>
  <si>
    <t xml:space="preserve">KAZAKHSTAN </t>
  </si>
  <si>
    <t xml:space="preserve">KENYA </t>
  </si>
  <si>
    <t xml:space="preserve">KIRIBATI REPUBLIC </t>
  </si>
  <si>
    <t>KOREA - SOUTH</t>
  </si>
  <si>
    <t>KOSOVO</t>
  </si>
  <si>
    <t xml:space="preserve">KUWAIT    </t>
  </si>
  <si>
    <t>KYRGYZSTAN</t>
  </si>
  <si>
    <t xml:space="preserve">LAOS </t>
  </si>
  <si>
    <t xml:space="preserve">LATVIA  </t>
  </si>
  <si>
    <t xml:space="preserve">LEBANON </t>
  </si>
  <si>
    <t xml:space="preserve">LESOTHO </t>
  </si>
  <si>
    <t xml:space="preserve">LIBERIA </t>
  </si>
  <si>
    <t xml:space="preserve">LIBYA </t>
  </si>
  <si>
    <t xml:space="preserve">LITHUANIA  </t>
  </si>
  <si>
    <t xml:space="preserve">LUXEMBOURG </t>
  </si>
  <si>
    <t xml:space="preserve">MACEDONIA </t>
  </si>
  <si>
    <t xml:space="preserve">MADAGASCAR </t>
  </si>
  <si>
    <t xml:space="preserve">MALAWI </t>
  </si>
  <si>
    <t xml:space="preserve">MALAYSIA </t>
  </si>
  <si>
    <t xml:space="preserve">MALDIVES </t>
  </si>
  <si>
    <t xml:space="preserve">MALI REPUBLIC </t>
  </si>
  <si>
    <t xml:space="preserve">MALTA   </t>
  </si>
  <si>
    <t xml:space="preserve">MARSHALL ISLANDS </t>
  </si>
  <si>
    <t>MARTINIQUE *</t>
  </si>
  <si>
    <t>MAURITANIA</t>
  </si>
  <si>
    <t xml:space="preserve">MAURITIUS </t>
  </si>
  <si>
    <t xml:space="preserve">MEXICO </t>
  </si>
  <si>
    <t xml:space="preserve">MOLDOVA </t>
  </si>
  <si>
    <t xml:space="preserve">MONACO </t>
  </si>
  <si>
    <t xml:space="preserve">MONGOLIA </t>
  </si>
  <si>
    <t>MONTENEGRO</t>
  </si>
  <si>
    <t xml:space="preserve">MONTSERRAT </t>
  </si>
  <si>
    <t xml:space="preserve">MOROCCO </t>
  </si>
  <si>
    <t xml:space="preserve">MOZAMBIQUE </t>
  </si>
  <si>
    <t xml:space="preserve">MYANMAR </t>
  </si>
  <si>
    <t xml:space="preserve">NAMIBIA </t>
  </si>
  <si>
    <t>NAURU ISLAND</t>
  </si>
  <si>
    <t xml:space="preserve">NEPAL  </t>
  </si>
  <si>
    <t xml:space="preserve">NETHERLANDS </t>
  </si>
  <si>
    <t xml:space="preserve">NEW CALEDONIA </t>
  </si>
  <si>
    <t xml:space="preserve">NEW ZEALAND </t>
  </si>
  <si>
    <t xml:space="preserve">NICARAGUA </t>
  </si>
  <si>
    <t xml:space="preserve">NIGER REPUBLIC </t>
  </si>
  <si>
    <t xml:space="preserve">NIGERIA </t>
  </si>
  <si>
    <t xml:space="preserve">NORTH KOREA </t>
  </si>
  <si>
    <t xml:space="preserve">NORWAY </t>
  </si>
  <si>
    <t xml:space="preserve">OCCUPIED TERRITORIES </t>
  </si>
  <si>
    <t xml:space="preserve">OMAN  </t>
  </si>
  <si>
    <t>PAKISTAN</t>
  </si>
  <si>
    <t xml:space="preserve">PANAMA </t>
  </si>
  <si>
    <t xml:space="preserve">PAPUA NEW GUINEA </t>
  </si>
  <si>
    <t xml:space="preserve">PARAGUAY </t>
  </si>
  <si>
    <t>PERU</t>
  </si>
  <si>
    <t xml:space="preserve">PHILIPPINES </t>
  </si>
  <si>
    <t xml:space="preserve">POLAND </t>
  </si>
  <si>
    <t>PORTUGAL</t>
  </si>
  <si>
    <t>QATAR</t>
  </si>
  <si>
    <t xml:space="preserve">REUNION </t>
  </si>
  <si>
    <t xml:space="preserve">ROMANIA </t>
  </si>
  <si>
    <t xml:space="preserve">RUSSIAN FEDERATION </t>
  </si>
  <si>
    <t xml:space="preserve">RWANDA </t>
  </si>
  <si>
    <t xml:space="preserve">SAMOA </t>
  </si>
  <si>
    <t>SAUDI ARABIA</t>
  </si>
  <si>
    <t xml:space="preserve">SENEGAL </t>
  </si>
  <si>
    <t>SERBIA</t>
  </si>
  <si>
    <t xml:space="preserve">SEYCHELLES </t>
  </si>
  <si>
    <t xml:space="preserve">SIERRA LEONE </t>
  </si>
  <si>
    <t xml:space="preserve">SINGAPORE </t>
  </si>
  <si>
    <t xml:space="preserve">SLOVAKIA </t>
  </si>
  <si>
    <t xml:space="preserve">SLOVENIA </t>
  </si>
  <si>
    <t>SOLOMON ISLANDS</t>
  </si>
  <si>
    <t>SOMALI REPUBLIC</t>
  </si>
  <si>
    <t xml:space="preserve">SPAIN </t>
  </si>
  <si>
    <t>SRI LANKA</t>
  </si>
  <si>
    <t xml:space="preserve">ST HELENA </t>
  </si>
  <si>
    <t xml:space="preserve">ST KITTS &amp; NEVIS    </t>
  </si>
  <si>
    <t xml:space="preserve">ST LUCIA </t>
  </si>
  <si>
    <t xml:space="preserve">ST VINCENT </t>
  </si>
  <si>
    <t xml:space="preserve">SUDAN </t>
  </si>
  <si>
    <t xml:space="preserve">SURINAME  </t>
  </si>
  <si>
    <t xml:space="preserve">SWAZILAND </t>
  </si>
  <si>
    <t xml:space="preserve">SWEDEN </t>
  </si>
  <si>
    <t xml:space="preserve">SWITZERLAND </t>
  </si>
  <si>
    <t xml:space="preserve">SYRIA </t>
  </si>
  <si>
    <t>TAHITI (FRENCH POLYNESIA)</t>
  </si>
  <si>
    <t xml:space="preserve">TAIWAN  </t>
  </si>
  <si>
    <t xml:space="preserve">TAJIKISTAN </t>
  </si>
  <si>
    <t>TANZANIA</t>
  </si>
  <si>
    <t xml:space="preserve">THAILAND </t>
  </si>
  <si>
    <t xml:space="preserve">TOGO </t>
  </si>
  <si>
    <t xml:space="preserve">TONGA </t>
  </si>
  <si>
    <t>TRINIDAD &amp; TOBAGO</t>
  </si>
  <si>
    <t xml:space="preserve">TRISTAN DA CUNHA  </t>
  </si>
  <si>
    <t xml:space="preserve">TUNISIA </t>
  </si>
  <si>
    <t xml:space="preserve">TURKEY </t>
  </si>
  <si>
    <t xml:space="preserve">TURKMENISTAN </t>
  </si>
  <si>
    <t xml:space="preserve">TURKS &amp; CAICOS ISLANDS </t>
  </si>
  <si>
    <t xml:space="preserve">TUVALU </t>
  </si>
  <si>
    <t xml:space="preserve">UGANDA  </t>
  </si>
  <si>
    <t xml:space="preserve">UKRAINE </t>
  </si>
  <si>
    <t xml:space="preserve">UNITED ARAB EMIRATES </t>
  </si>
  <si>
    <t>UPPERVOLTA REPUBLIC (See Burkina Faso)</t>
  </si>
  <si>
    <t xml:space="preserve">URUGUAY </t>
  </si>
  <si>
    <t xml:space="preserve">UNITED STATES OF AMERICA  </t>
  </si>
  <si>
    <t>USA</t>
  </si>
  <si>
    <t>UZBEKISTAN</t>
  </si>
  <si>
    <t xml:space="preserve">VANUATU </t>
  </si>
  <si>
    <t xml:space="preserve">VENEZUELA </t>
  </si>
  <si>
    <t xml:space="preserve">VIETNAM </t>
  </si>
  <si>
    <t xml:space="preserve">VIRGIN ISLANDS </t>
  </si>
  <si>
    <t>WEST INDIES ASSOCIATED STATES*</t>
  </si>
  <si>
    <t xml:space="preserve">YEMEN </t>
  </si>
  <si>
    <t xml:space="preserve">ZAIRE </t>
  </si>
  <si>
    <t xml:space="preserve">ZAMBIA </t>
  </si>
  <si>
    <t xml:space="preserve">ZIMBABWE </t>
  </si>
  <si>
    <t>Overnight Rate = Vouched Cost of Accommodation and 3 Meals</t>
  </si>
  <si>
    <t>10 Hour Rate = Vouched Cost of 2 meals</t>
  </si>
  <si>
    <t>5 Hour Rate = Vouched Cost of 1 meal</t>
  </si>
  <si>
    <t>Actual costs =</t>
  </si>
  <si>
    <t xml:space="preserve"> Elsewhere * (*see Note 1 below)</t>
  </si>
  <si>
    <t xml:space="preserve"> California (1) (** See Note 4)</t>
  </si>
  <si>
    <t xml:space="preserve"> California (2) (*** See Note 4)</t>
  </si>
  <si>
    <t xml:space="preserve"> Clark County, Nevada </t>
  </si>
  <si>
    <t xml:space="preserve"> Nevada</t>
  </si>
  <si>
    <t>Appendix 1 to Circular 07/2017: Subsistence Allowances Abroad (Short List)</t>
  </si>
  <si>
    <t>APPENDIX 2 TO CIRCULAR 07/2017 (Long Version)</t>
  </si>
  <si>
    <r>
      <rPr>
        <b/>
        <sz val="14"/>
        <rFont val="Calibri"/>
        <family val="2"/>
        <scheme val="minor"/>
      </rPr>
      <t xml:space="preserve">Note: </t>
    </r>
    <r>
      <rPr>
        <sz val="14"/>
        <rFont val="Calibri"/>
        <family val="2"/>
        <scheme val="minor"/>
      </rPr>
      <t>these rates were recirculated on 24th March 2017 to incorporate some minor amendments to the certain rates</t>
    </r>
  </si>
  <si>
    <r>
      <rPr>
        <b/>
        <sz val="12"/>
        <rFont val="Calibri"/>
        <family val="2"/>
        <scheme val="minor"/>
      </rPr>
      <t xml:space="preserve">(Note: </t>
    </r>
    <r>
      <rPr>
        <sz val="12"/>
        <rFont val="Calibri"/>
        <family val="2"/>
        <scheme val="minor"/>
      </rPr>
      <t>these rates were recirculated on 24th March 2017  to incorporate some minor amendments to certain rates)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</si>
</sst>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0.0"/>
    <numFmt numFmtId="165" formatCode="_-* #,##0_-;\-* #,##0_-;_-* &quot;-&quot;??_-;_-@_-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2" fontId="2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2" applyNumberFormat="1" applyFont="1" applyBorder="1"/>
    <xf numFmtId="43" fontId="8" fillId="0" borderId="0" xfId="0" applyNumberFormat="1" applyFont="1"/>
    <xf numFmtId="4" fontId="7" fillId="0" borderId="0" xfId="0" applyNumberFormat="1" applyFont="1" applyAlignment="1">
      <alignment horizontal="left"/>
    </xf>
    <xf numFmtId="15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9" fontId="8" fillId="0" borderId="0" xfId="3" applyFont="1" applyBorder="1"/>
    <xf numFmtId="0" fontId="12" fillId="0" borderId="0" xfId="0" applyFont="1"/>
    <xf numFmtId="0" fontId="15" fillId="0" borderId="0" xfId="0" applyFont="1"/>
    <xf numFmtId="43" fontId="15" fillId="0" borderId="0" xfId="1" applyFont="1" applyBorder="1" applyAlignment="1">
      <alignment horizontal="center"/>
    </xf>
    <xf numFmtId="43" fontId="15" fillId="0" borderId="2" xfId="1" applyFont="1" applyBorder="1" applyAlignment="1">
      <alignment horizontal="center"/>
    </xf>
    <xf numFmtId="43" fontId="15" fillId="0" borderId="0" xfId="1" applyFont="1" applyBorder="1" applyAlignment="1">
      <alignment horizontal="right"/>
    </xf>
    <xf numFmtId="43" fontId="15" fillId="0" borderId="0" xfId="1" applyFont="1" applyBorder="1" applyAlignment="1">
      <alignment horizontal="left"/>
    </xf>
    <xf numFmtId="4" fontId="15" fillId="0" borderId="1" xfId="1" applyNumberFormat="1" applyFont="1" applyBorder="1" applyAlignment="1">
      <alignment horizontal="center"/>
    </xf>
    <xf numFmtId="4" fontId="15" fillId="0" borderId="0" xfId="1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43" fontId="15" fillId="0" borderId="0" xfId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43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/>
    </xf>
    <xf numFmtId="43" fontId="15" fillId="0" borderId="2" xfId="1" applyFont="1" applyFill="1" applyBorder="1" applyAlignment="1">
      <alignment horizontal="center"/>
    </xf>
    <xf numFmtId="43" fontId="15" fillId="0" borderId="0" xfId="1" applyFont="1" applyFill="1" applyBorder="1" applyAlignment="1">
      <alignment horizontal="right"/>
    </xf>
    <xf numFmtId="43" fontId="15" fillId="0" borderId="0" xfId="1" applyFont="1" applyFill="1" applyBorder="1" applyAlignment="1">
      <alignment horizontal="left"/>
    </xf>
    <xf numFmtId="4" fontId="15" fillId="0" borderId="1" xfId="1" applyNumberFormat="1" applyFont="1" applyFill="1" applyBorder="1" applyAlignment="1">
      <alignment horizontal="center"/>
    </xf>
    <xf numFmtId="4" fontId="15" fillId="0" borderId="0" xfId="1" applyNumberFormat="1" applyFont="1" applyFill="1" applyBorder="1" applyAlignment="1">
      <alignment horizontal="center"/>
    </xf>
    <xf numFmtId="43" fontId="15" fillId="0" borderId="0" xfId="0" applyNumberFormat="1" applyFont="1" applyAlignment="1">
      <alignment horizontal="left"/>
    </xf>
    <xf numFmtId="164" fontId="14" fillId="0" borderId="0" xfId="0" applyNumberFormat="1" applyFont="1"/>
    <xf numFmtId="4" fontId="16" fillId="0" borderId="1" xfId="1" applyNumberFormat="1" applyFont="1" applyFill="1" applyBorder="1" applyAlignment="1">
      <alignment horizontal="center"/>
    </xf>
    <xf numFmtId="0" fontId="15" fillId="0" borderId="0" xfId="0" quotePrefix="1" applyFont="1"/>
    <xf numFmtId="40" fontId="15" fillId="0" borderId="0" xfId="1" applyNumberFormat="1" applyFont="1" applyBorder="1" applyAlignment="1">
      <alignment horizontal="right"/>
    </xf>
    <xf numFmtId="165" fontId="15" fillId="0" borderId="0" xfId="1" applyNumberFormat="1" applyFont="1" applyFill="1" applyBorder="1" applyAlignment="1">
      <alignment horizontal="center"/>
    </xf>
    <xf numFmtId="165" fontId="15" fillId="0" borderId="0" xfId="1" applyNumberFormat="1" applyFont="1" applyBorder="1" applyAlignment="1">
      <alignment horizontal="center"/>
    </xf>
    <xf numFmtId="43" fontId="14" fillId="0" borderId="0" xfId="1" applyFont="1" applyBorder="1" applyAlignment="1">
      <alignment horizontal="right"/>
    </xf>
    <xf numFmtId="43" fontId="14" fillId="0" borderId="0" xfId="1" applyFont="1" applyBorder="1" applyAlignment="1">
      <alignment horizontal="left"/>
    </xf>
    <xf numFmtId="43" fontId="14" fillId="0" borderId="2" xfId="1" applyFont="1" applyBorder="1" applyAlignment="1">
      <alignment horizontal="center"/>
    </xf>
    <xf numFmtId="43" fontId="14" fillId="0" borderId="0" xfId="1" applyFont="1" applyBorder="1" applyAlignment="1">
      <alignment horizontal="center"/>
    </xf>
    <xf numFmtId="3" fontId="15" fillId="0" borderId="0" xfId="1" applyNumberFormat="1" applyFont="1" applyBorder="1" applyAlignment="1">
      <alignment horizontal="center"/>
    </xf>
    <xf numFmtId="3" fontId="15" fillId="0" borderId="1" xfId="1" applyNumberFormat="1" applyFont="1" applyBorder="1" applyAlignment="1">
      <alignment horizontal="center"/>
    </xf>
    <xf numFmtId="0" fontId="14" fillId="0" borderId="0" xfId="0" quotePrefix="1" applyFont="1"/>
    <xf numFmtId="2" fontId="15" fillId="0" borderId="0" xfId="0" applyNumberFormat="1" applyFont="1" applyAlignment="1">
      <alignment horizontal="center"/>
    </xf>
    <xf numFmtId="4" fontId="15" fillId="0" borderId="2" xfId="1" applyNumberFormat="1" applyFont="1" applyBorder="1" applyAlignment="1">
      <alignment horizontal="center"/>
    </xf>
    <xf numFmtId="0" fontId="15" fillId="0" borderId="1" xfId="0" applyFont="1" applyBorder="1"/>
    <xf numFmtId="0" fontId="15" fillId="2" borderId="0" xfId="0" applyFont="1" applyFill="1"/>
    <xf numFmtId="0" fontId="13" fillId="0" borderId="0" xfId="0" applyFont="1"/>
    <xf numFmtId="0" fontId="11" fillId="0" borderId="0" xfId="0" applyFont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9" xfId="0" applyFont="1" applyFill="1" applyBorder="1"/>
    <xf numFmtId="0" fontId="15" fillId="3" borderId="10" xfId="0" applyFont="1" applyFill="1" applyBorder="1" applyAlignment="1">
      <alignment wrapText="1"/>
    </xf>
    <xf numFmtId="0" fontId="15" fillId="3" borderId="0" xfId="0" applyFont="1" applyFill="1" applyAlignment="1">
      <alignment wrapText="1"/>
    </xf>
    <xf numFmtId="0" fontId="15" fillId="3" borderId="11" xfId="0" applyFont="1" applyFill="1" applyBorder="1" applyAlignment="1">
      <alignment wrapText="1"/>
    </xf>
    <xf numFmtId="0" fontId="15" fillId="0" borderId="10" xfId="0" applyFont="1" applyBorder="1"/>
    <xf numFmtId="0" fontId="15" fillId="0" borderId="11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4" xfId="0" applyFont="1" applyBorder="1"/>
    <xf numFmtId="0" fontId="14" fillId="0" borderId="15" xfId="0" applyFont="1" applyBorder="1"/>
    <xf numFmtId="0" fontId="15" fillId="0" borderId="3" xfId="0" applyFont="1" applyBorder="1"/>
    <xf numFmtId="4" fontId="15" fillId="0" borderId="4" xfId="1" applyNumberFormat="1" applyFont="1" applyBorder="1" applyAlignment="1">
      <alignment horizontal="center" vertical="center"/>
    </xf>
    <xf numFmtId="4" fontId="15" fillId="0" borderId="15" xfId="1" applyNumberFormat="1" applyFont="1" applyBorder="1" applyAlignment="1">
      <alignment horizontal="center" vertical="center"/>
    </xf>
    <xf numFmtId="0" fontId="15" fillId="0" borderId="16" xfId="0" applyFont="1" applyBorder="1"/>
    <xf numFmtId="4" fontId="15" fillId="0" borderId="1" xfId="1" applyNumberFormat="1" applyFont="1" applyBorder="1" applyAlignment="1">
      <alignment horizontal="center" vertical="center"/>
    </xf>
    <xf numFmtId="4" fontId="15" fillId="0" borderId="16" xfId="1" applyNumberFormat="1" applyFont="1" applyBorder="1" applyAlignment="1">
      <alignment horizontal="center" vertical="center"/>
    </xf>
    <xf numFmtId="0" fontId="15" fillId="0" borderId="17" xfId="0" applyFont="1" applyBorder="1"/>
    <xf numFmtId="0" fontId="15" fillId="0" borderId="5" xfId="0" applyFont="1" applyBorder="1"/>
    <xf numFmtId="0" fontId="15" fillId="0" borderId="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6" fillId="0" borderId="0" xfId="1" applyNumberFormat="1" applyFont="1" applyBorder="1" applyAlignment="1">
      <alignment horizontal="center" vertical="center"/>
    </xf>
    <xf numFmtId="4" fontId="15" fillId="0" borderId="5" xfId="1" applyNumberFormat="1" applyFont="1" applyBorder="1" applyAlignment="1">
      <alignment horizontal="center" vertical="center"/>
    </xf>
    <xf numFmtId="4" fontId="15" fillId="0" borderId="17" xfId="1" applyNumberFormat="1" applyFont="1" applyBorder="1" applyAlignment="1">
      <alignment horizontal="center" vertical="center"/>
    </xf>
    <xf numFmtId="4" fontId="15" fillId="0" borderId="6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left"/>
    </xf>
    <xf numFmtId="4" fontId="15" fillId="0" borderId="0" xfId="0" applyNumberFormat="1" applyFont="1" applyAlignment="1">
      <alignment horizontal="center" vertical="center"/>
    </xf>
    <xf numFmtId="4" fontId="15" fillId="0" borderId="16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left"/>
    </xf>
    <xf numFmtId="4" fontId="15" fillId="0" borderId="5" xfId="0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 vertical="center"/>
    </xf>
    <xf numFmtId="4" fontId="15" fillId="0" borderId="6" xfId="0" applyNumberFormat="1" applyFont="1" applyBorder="1" applyAlignment="1">
      <alignment horizontal="center" vertical="center"/>
    </xf>
    <xf numFmtId="4" fontId="15" fillId="0" borderId="0" xfId="1" applyNumberFormat="1" applyFont="1" applyFill="1" applyBorder="1" applyAlignment="1">
      <alignment horizontal="center" vertical="center"/>
    </xf>
    <xf numFmtId="4" fontId="15" fillId="0" borderId="16" xfId="1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" fontId="15" fillId="0" borderId="0" xfId="1" applyNumberFormat="1" applyFont="1" applyBorder="1" applyAlignment="1">
      <alignment horizontal="center" vertical="center"/>
    </xf>
    <xf numFmtId="4" fontId="15" fillId="0" borderId="3" xfId="1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5" fillId="0" borderId="0" xfId="0" applyNumberFormat="1" applyFont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18" xfId="0" applyFont="1" applyBorder="1"/>
    <xf numFmtId="165" fontId="15" fillId="0" borderId="0" xfId="1" applyNumberFormat="1" applyFont="1" applyFill="1" applyBorder="1" applyAlignment="1">
      <alignment horizontal="left"/>
    </xf>
    <xf numFmtId="165" fontId="15" fillId="0" borderId="0" xfId="1" applyNumberFormat="1" applyFont="1" applyBorder="1" applyAlignment="1">
      <alignment horizontal="left"/>
    </xf>
    <xf numFmtId="4" fontId="19" fillId="0" borderId="0" xfId="1" applyNumberFormat="1" applyFont="1" applyBorder="1" applyAlignment="1">
      <alignment vertical="center"/>
    </xf>
    <xf numFmtId="4" fontId="15" fillId="0" borderId="0" xfId="1" applyNumberFormat="1" applyFont="1" applyBorder="1" applyAlignment="1">
      <alignment vertical="center"/>
    </xf>
    <xf numFmtId="0" fontId="14" fillId="4" borderId="0" xfId="0" applyFont="1" applyFill="1"/>
    <xf numFmtId="0" fontId="14" fillId="4" borderId="0" xfId="0" applyFont="1" applyFill="1" applyAlignment="1">
      <alignment horizontal="center"/>
    </xf>
    <xf numFmtId="0" fontId="14" fillId="4" borderId="1" xfId="0" applyFont="1" applyFill="1" applyBorder="1" applyAlignment="1">
      <alignment horizontal="center"/>
    </xf>
    <xf numFmtId="4" fontId="14" fillId="4" borderId="0" xfId="0" applyNumberFormat="1" applyFont="1" applyFill="1" applyAlignment="1">
      <alignment horizontal="center" wrapText="1"/>
    </xf>
    <xf numFmtId="4" fontId="14" fillId="4" borderId="0" xfId="0" applyNumberFormat="1" applyFont="1" applyFill="1" applyAlignment="1">
      <alignment horizontal="center"/>
    </xf>
    <xf numFmtId="4" fontId="14" fillId="4" borderId="1" xfId="0" applyNumberFormat="1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4" fillId="3" borderId="13" xfId="0" applyFont="1" applyFill="1" applyBorder="1" applyAlignment="1">
      <alignment horizontal="center" wrapText="1"/>
    </xf>
    <xf numFmtId="0" fontId="14" fillId="3" borderId="14" xfId="0" applyFont="1" applyFill="1" applyBorder="1" applyAlignment="1">
      <alignment horizont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4" fontId="14" fillId="0" borderId="0" xfId="0" applyNumberFormat="1" applyFont="1" applyAlignment="1">
      <alignment horizontal="center"/>
    </xf>
    <xf numFmtId="4" fontId="19" fillId="0" borderId="0" xfId="1" applyNumberFormat="1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"/>
  <sheetViews>
    <sheetView view="pageBreakPreview" zoomScaleNormal="100" zoomScaleSheetLayoutView="100" workbookViewId="0">
      <selection activeCell="B16" sqref="B16"/>
    </sheetView>
  </sheetViews>
  <sheetFormatPr defaultRowHeight="12.75" x14ac:dyDescent="0.2"/>
  <cols>
    <col min="1" max="1" width="42.28515625" style="54" customWidth="1"/>
    <col min="2" max="2" width="24" style="54" customWidth="1"/>
    <col min="3" max="3" width="17" style="54" bestFit="1" customWidth="1"/>
    <col min="4" max="4" width="10.5703125" style="54" customWidth="1"/>
    <col min="5" max="5" width="11.85546875" style="54" bestFit="1" customWidth="1"/>
    <col min="6" max="6" width="19.85546875" style="54" customWidth="1"/>
    <col min="7" max="16384" width="9.140625" style="54"/>
  </cols>
  <sheetData>
    <row r="1" spans="1:14" ht="15" x14ac:dyDescent="0.25">
      <c r="A1" s="53"/>
      <c r="B1" s="53"/>
      <c r="C1" s="53"/>
      <c r="D1" s="53"/>
      <c r="E1" s="53"/>
      <c r="F1" s="53"/>
    </row>
    <row r="2" spans="1:14" ht="16.5" thickBot="1" x14ac:dyDescent="0.3">
      <c r="A2" s="15"/>
      <c r="B2" s="15"/>
      <c r="C2" s="15"/>
      <c r="D2" s="15"/>
      <c r="E2" s="15"/>
      <c r="F2" s="15"/>
    </row>
    <row r="3" spans="1:14" ht="15.75" x14ac:dyDescent="0.25">
      <c r="A3" s="55"/>
      <c r="B3" s="56"/>
      <c r="C3" s="56"/>
      <c r="D3" s="56"/>
      <c r="E3" s="56"/>
      <c r="F3" s="57"/>
    </row>
    <row r="4" spans="1:14" ht="15.75" x14ac:dyDescent="0.25">
      <c r="A4" s="118" t="s">
        <v>1018</v>
      </c>
      <c r="B4" s="119"/>
      <c r="C4" s="119"/>
      <c r="D4" s="119"/>
      <c r="E4" s="119"/>
      <c r="F4" s="120"/>
    </row>
    <row r="5" spans="1:14" ht="15.75" x14ac:dyDescent="0.25">
      <c r="A5" s="58"/>
      <c r="B5" s="59"/>
      <c r="C5" s="59"/>
      <c r="D5" s="59"/>
      <c r="E5" s="59"/>
      <c r="F5" s="60"/>
    </row>
    <row r="6" spans="1:14" ht="16.5" thickBot="1" x14ac:dyDescent="0.3">
      <c r="A6" s="121" t="s">
        <v>796</v>
      </c>
      <c r="B6" s="122"/>
      <c r="C6" s="122"/>
      <c r="D6" s="122"/>
      <c r="E6" s="122"/>
      <c r="F6" s="123"/>
      <c r="N6" s="14"/>
    </row>
    <row r="7" spans="1:14" ht="16.5" thickBot="1" x14ac:dyDescent="0.3">
      <c r="A7" s="15"/>
      <c r="B7" s="15"/>
      <c r="C7" s="15"/>
      <c r="D7" s="15"/>
      <c r="E7" s="15"/>
      <c r="F7" s="15"/>
      <c r="N7" s="14"/>
    </row>
    <row r="8" spans="1:14" ht="15" x14ac:dyDescent="0.25">
      <c r="A8" s="124" t="s">
        <v>770</v>
      </c>
      <c r="B8" s="125"/>
      <c r="C8" s="125"/>
      <c r="D8" s="125"/>
      <c r="E8" s="125"/>
      <c r="F8" s="126"/>
      <c r="N8" s="14"/>
    </row>
    <row r="9" spans="1:14" ht="15" x14ac:dyDescent="0.25">
      <c r="A9" s="127"/>
      <c r="B9" s="128"/>
      <c r="C9" s="128"/>
      <c r="D9" s="128"/>
      <c r="E9" s="128"/>
      <c r="F9" s="129"/>
      <c r="N9" s="14"/>
    </row>
    <row r="10" spans="1:14" ht="15.75" thickBot="1" x14ac:dyDescent="0.3">
      <c r="A10" s="130"/>
      <c r="B10" s="131"/>
      <c r="C10" s="131"/>
      <c r="D10" s="131"/>
      <c r="E10" s="131"/>
      <c r="F10" s="132"/>
      <c r="N10" s="14"/>
    </row>
    <row r="11" spans="1:14" ht="16.5" thickBot="1" x14ac:dyDescent="0.3">
      <c r="A11" s="15"/>
      <c r="B11" s="15"/>
      <c r="C11" s="15"/>
      <c r="D11" s="15"/>
      <c r="E11" s="15"/>
      <c r="F11" s="15"/>
      <c r="N11" s="14"/>
    </row>
    <row r="12" spans="1:14" ht="16.5" thickBot="1" x14ac:dyDescent="0.3">
      <c r="A12" s="133" t="s">
        <v>771</v>
      </c>
      <c r="B12" s="134"/>
      <c r="C12" s="134"/>
      <c r="D12" s="134"/>
      <c r="E12" s="134"/>
      <c r="F12" s="135"/>
      <c r="N12" s="14"/>
    </row>
    <row r="13" spans="1:14" ht="16.5" thickBot="1" x14ac:dyDescent="0.3">
      <c r="A13" s="15"/>
      <c r="B13" s="15"/>
      <c r="C13" s="15"/>
      <c r="D13" s="15"/>
      <c r="E13" s="15"/>
      <c r="F13" s="15"/>
      <c r="N13" s="14"/>
    </row>
    <row r="14" spans="1:14" ht="15.75" x14ac:dyDescent="0.25">
      <c r="A14" s="136" t="s">
        <v>772</v>
      </c>
      <c r="B14" s="137"/>
      <c r="C14" s="137"/>
      <c r="D14" s="137"/>
      <c r="E14" s="137"/>
      <c r="F14" s="138"/>
      <c r="N14" s="14"/>
    </row>
    <row r="15" spans="1:14" ht="15.75" x14ac:dyDescent="0.25">
      <c r="A15" s="61"/>
      <c r="B15" s="15"/>
      <c r="C15" s="15"/>
      <c r="D15" s="15"/>
      <c r="E15" s="15"/>
      <c r="F15" s="62"/>
      <c r="N15" s="14"/>
    </row>
    <row r="16" spans="1:14" ht="15.75" x14ac:dyDescent="0.25">
      <c r="A16" s="61" t="s">
        <v>773</v>
      </c>
      <c r="B16" s="15"/>
      <c r="C16" s="15"/>
      <c r="D16" s="15"/>
      <c r="E16" s="15"/>
      <c r="F16" s="62"/>
      <c r="N16" s="14"/>
    </row>
    <row r="17" spans="1:14" ht="15.75" x14ac:dyDescent="0.25">
      <c r="A17" s="61" t="s">
        <v>794</v>
      </c>
      <c r="B17" s="15"/>
      <c r="C17" s="15"/>
      <c r="D17" s="15"/>
      <c r="E17" s="15"/>
      <c r="F17" s="62"/>
      <c r="N17" s="14"/>
    </row>
    <row r="18" spans="1:14" ht="15.75" x14ac:dyDescent="0.25">
      <c r="A18" s="61" t="s">
        <v>774</v>
      </c>
      <c r="B18" s="15"/>
      <c r="C18" s="15"/>
      <c r="D18" s="15"/>
      <c r="E18" s="15"/>
      <c r="F18" s="62"/>
      <c r="N18" s="14"/>
    </row>
    <row r="19" spans="1:14" ht="16.5" thickBot="1" x14ac:dyDescent="0.3">
      <c r="A19" s="63" t="s">
        <v>775</v>
      </c>
      <c r="B19" s="64"/>
      <c r="C19" s="64"/>
      <c r="D19" s="64"/>
      <c r="E19" s="64"/>
      <c r="F19" s="65"/>
      <c r="N19" s="14"/>
    </row>
    <row r="20" spans="1:14" ht="15.75" x14ac:dyDescent="0.25">
      <c r="A20" s="15"/>
      <c r="B20" s="15"/>
      <c r="C20" s="15"/>
      <c r="D20" s="15"/>
      <c r="E20" s="15"/>
      <c r="F20" s="15"/>
      <c r="N20" s="14"/>
    </row>
    <row r="21" spans="1:14" ht="15.75" x14ac:dyDescent="0.25">
      <c r="B21" s="15"/>
      <c r="C21" s="15"/>
      <c r="D21" s="15"/>
      <c r="E21" s="15"/>
      <c r="F21" s="15"/>
      <c r="N21" s="14"/>
    </row>
    <row r="22" spans="1:14" ht="15.75" x14ac:dyDescent="0.25">
      <c r="A22" s="15"/>
      <c r="B22" s="15"/>
      <c r="C22" s="15"/>
      <c r="D22" s="15"/>
      <c r="E22" s="15"/>
      <c r="F22" s="15"/>
      <c r="N22" s="14"/>
    </row>
    <row r="23" spans="1:14" ht="15.75" x14ac:dyDescent="0.25">
      <c r="A23" s="111" t="s">
        <v>691</v>
      </c>
      <c r="B23" s="117" t="s">
        <v>692</v>
      </c>
      <c r="C23" s="117"/>
      <c r="D23" s="112" t="s">
        <v>693</v>
      </c>
      <c r="E23" s="112" t="s">
        <v>35</v>
      </c>
      <c r="F23" s="112" t="s">
        <v>36</v>
      </c>
      <c r="N23" s="14"/>
    </row>
    <row r="24" spans="1:14" ht="15.75" x14ac:dyDescent="0.25">
      <c r="A24" s="15"/>
      <c r="B24" s="15"/>
      <c r="C24" s="15"/>
      <c r="D24" s="15"/>
      <c r="E24" s="15"/>
      <c r="F24" s="15"/>
      <c r="N24" s="14"/>
    </row>
    <row r="25" spans="1:14" ht="15.75" x14ac:dyDescent="0.25">
      <c r="A25" s="66" t="s">
        <v>694</v>
      </c>
      <c r="B25" s="67"/>
      <c r="C25" s="68"/>
      <c r="D25" s="69"/>
      <c r="E25" s="69"/>
      <c r="F25" s="68"/>
      <c r="N25" s="14"/>
    </row>
    <row r="26" spans="1:14" ht="15.75" x14ac:dyDescent="0.25">
      <c r="A26" s="70" t="s">
        <v>695</v>
      </c>
      <c r="B26" s="15"/>
      <c r="C26" s="71">
        <f>'Full List of Countries'!I31</f>
        <v>213</v>
      </c>
      <c r="D26" s="72">
        <f>'Full List of Countries'!J31</f>
        <v>106.5</v>
      </c>
      <c r="E26" s="72">
        <f>'Full List of Countries'!K31</f>
        <v>71</v>
      </c>
      <c r="F26" s="71">
        <f>'Full List of Countries'!L31</f>
        <v>35.5</v>
      </c>
      <c r="N26" s="14"/>
    </row>
    <row r="27" spans="1:14" ht="15.75" x14ac:dyDescent="0.25">
      <c r="A27" s="70" t="s">
        <v>462</v>
      </c>
      <c r="B27" s="15"/>
      <c r="C27" s="71">
        <f>'Full List of Countries'!I32</f>
        <v>213</v>
      </c>
      <c r="D27" s="72">
        <f>'Full List of Countries'!J32</f>
        <v>106.5</v>
      </c>
      <c r="E27" s="72">
        <f>'Full List of Countries'!K32</f>
        <v>71</v>
      </c>
      <c r="F27" s="71">
        <f>'Full List of Countries'!L32</f>
        <v>35.5</v>
      </c>
      <c r="N27" s="14"/>
    </row>
    <row r="28" spans="1:14" ht="15.75" x14ac:dyDescent="0.25">
      <c r="A28" s="73" t="s">
        <v>743</v>
      </c>
      <c r="B28" s="74" t="s">
        <v>819</v>
      </c>
      <c r="C28" s="75"/>
      <c r="D28" s="76"/>
      <c r="E28" s="76"/>
      <c r="F28" s="75"/>
      <c r="N28" s="14"/>
    </row>
    <row r="29" spans="1:14" ht="15.75" x14ac:dyDescent="0.25">
      <c r="A29" s="15"/>
      <c r="B29" s="15"/>
      <c r="C29" s="77"/>
      <c r="D29" s="77"/>
      <c r="E29" s="78"/>
      <c r="F29" s="77"/>
      <c r="N29" s="14"/>
    </row>
    <row r="30" spans="1:14" ht="15.75" x14ac:dyDescent="0.25">
      <c r="A30" s="66" t="s">
        <v>763</v>
      </c>
      <c r="B30" s="67"/>
      <c r="C30" s="79"/>
      <c r="D30" s="80"/>
      <c r="E30" s="81"/>
      <c r="F30" s="81"/>
      <c r="N30" s="14"/>
    </row>
    <row r="31" spans="1:14" ht="15.75" x14ac:dyDescent="0.25">
      <c r="A31" s="70" t="s">
        <v>701</v>
      </c>
      <c r="B31" s="15"/>
      <c r="C31" s="82">
        <f>'Full List of Countries'!I47</f>
        <v>241.5</v>
      </c>
      <c r="D31" s="72">
        <f>'Full List of Countries'!J47</f>
        <v>120.75</v>
      </c>
      <c r="E31" s="71">
        <f>'Full List of Countries'!K47</f>
        <v>80.5</v>
      </c>
      <c r="F31" s="71">
        <f>'Full List of Countries'!L47</f>
        <v>40.25</v>
      </c>
      <c r="N31" s="14"/>
    </row>
    <row r="32" spans="1:14" ht="15.75" x14ac:dyDescent="0.25">
      <c r="A32" s="73" t="s">
        <v>92</v>
      </c>
      <c r="B32" s="74"/>
      <c r="C32" s="83">
        <f>'Full List of Countries'!I48</f>
        <v>193.2</v>
      </c>
      <c r="D32" s="84">
        <f>'Full List of Countries'!J48</f>
        <v>96.6</v>
      </c>
      <c r="E32" s="85">
        <f>'Full List of Countries'!K48</f>
        <v>64.399999999999991</v>
      </c>
      <c r="F32" s="85">
        <f>'Full List of Countries'!L48</f>
        <v>32.199999999999996</v>
      </c>
      <c r="N32" s="14"/>
    </row>
    <row r="33" spans="1:14" ht="15.75" x14ac:dyDescent="0.25">
      <c r="A33" s="15"/>
      <c r="B33" s="15"/>
      <c r="C33" s="77"/>
      <c r="D33" s="78"/>
      <c r="E33" s="78"/>
      <c r="F33" s="78"/>
      <c r="N33" s="14"/>
    </row>
    <row r="34" spans="1:14" ht="15.75" x14ac:dyDescent="0.25">
      <c r="A34" s="66" t="s">
        <v>767</v>
      </c>
      <c r="B34" s="67"/>
      <c r="C34" s="79"/>
      <c r="D34" s="80"/>
      <c r="E34" s="81"/>
      <c r="F34" s="81"/>
      <c r="N34" s="14"/>
    </row>
    <row r="35" spans="1:14" ht="15.75" x14ac:dyDescent="0.25">
      <c r="A35" s="86" t="s">
        <v>89</v>
      </c>
      <c r="B35" s="15"/>
      <c r="C35" s="87">
        <f>'Full List of Countries'!I70</f>
        <v>199.29</v>
      </c>
      <c r="D35" s="88">
        <f>'Full List of Countries'!J70</f>
        <v>99.644999999999996</v>
      </c>
      <c r="E35" s="89">
        <f>'Full List of Countries'!K70</f>
        <v>66.429999999999993</v>
      </c>
      <c r="F35" s="89">
        <f>'Full List of Countries'!L70</f>
        <v>33.214999999999996</v>
      </c>
      <c r="N35" s="14"/>
    </row>
    <row r="36" spans="1:14" ht="15.75" x14ac:dyDescent="0.25">
      <c r="A36" s="86" t="s">
        <v>700</v>
      </c>
      <c r="B36" s="15"/>
      <c r="C36" s="87">
        <f>'Full List of Countries'!I71</f>
        <v>118.7</v>
      </c>
      <c r="D36" s="88">
        <f>'Full List of Countries'!J71</f>
        <v>59.35</v>
      </c>
      <c r="E36" s="89">
        <f>'Full List of Countries'!K71</f>
        <v>39.56666666666667</v>
      </c>
      <c r="F36" s="89">
        <f>'Full List of Countries'!L71</f>
        <v>19.783333333333335</v>
      </c>
      <c r="N36" s="14"/>
    </row>
    <row r="37" spans="1:14" ht="15.75" x14ac:dyDescent="0.25">
      <c r="A37" s="90" t="s">
        <v>92</v>
      </c>
      <c r="B37" s="74"/>
      <c r="C37" s="91">
        <f>'Full List of Countries'!I72</f>
        <v>139.71</v>
      </c>
      <c r="D37" s="92">
        <f>'Full List of Countries'!J72</f>
        <v>69.855000000000004</v>
      </c>
      <c r="E37" s="93">
        <f>'Full List of Countries'!K72</f>
        <v>46.57</v>
      </c>
      <c r="F37" s="93">
        <f>'Full List of Countries'!L72</f>
        <v>23.285</v>
      </c>
      <c r="N37" s="14"/>
    </row>
    <row r="38" spans="1:14" ht="15.75" x14ac:dyDescent="0.25">
      <c r="A38" s="29"/>
      <c r="B38" s="15"/>
      <c r="C38" s="87"/>
      <c r="D38" s="91"/>
      <c r="E38" s="91"/>
      <c r="F38" s="91"/>
      <c r="N38" s="14"/>
    </row>
    <row r="39" spans="1:14" ht="15.75" x14ac:dyDescent="0.25">
      <c r="A39" s="66" t="s">
        <v>791</v>
      </c>
      <c r="B39" s="67"/>
      <c r="C39" s="79"/>
      <c r="D39" s="80"/>
      <c r="E39" s="81"/>
      <c r="F39" s="81"/>
      <c r="N39" s="14"/>
    </row>
    <row r="40" spans="1:14" ht="15.75" x14ac:dyDescent="0.25">
      <c r="A40" s="73" t="s">
        <v>782</v>
      </c>
      <c r="B40" s="74" t="s">
        <v>783</v>
      </c>
      <c r="C40" s="83">
        <f>'Full List of Countries'!I77</f>
        <v>108.5</v>
      </c>
      <c r="D40" s="84">
        <f>'Full List of Countries'!J77</f>
        <v>162.75</v>
      </c>
      <c r="E40" s="85">
        <f>'Full List of Countries'!K77</f>
        <v>108.5</v>
      </c>
      <c r="F40" s="85">
        <f>'Full List of Countries'!L77</f>
        <v>54.25</v>
      </c>
      <c r="N40" s="14"/>
    </row>
    <row r="41" spans="1:14" ht="15.75" x14ac:dyDescent="0.25">
      <c r="A41" s="15"/>
      <c r="B41" s="15"/>
      <c r="C41" s="77"/>
      <c r="D41" s="78"/>
      <c r="E41" s="78"/>
      <c r="F41" s="78"/>
      <c r="N41" s="14"/>
    </row>
    <row r="42" spans="1:14" ht="15.75" x14ac:dyDescent="0.25">
      <c r="A42" s="66" t="s">
        <v>708</v>
      </c>
      <c r="B42" s="67"/>
      <c r="C42" s="79"/>
      <c r="D42" s="80"/>
      <c r="E42" s="81"/>
      <c r="F42" s="81"/>
      <c r="N42" s="14"/>
    </row>
    <row r="43" spans="1:14" ht="15.75" x14ac:dyDescent="0.25">
      <c r="A43" s="70" t="s">
        <v>702</v>
      </c>
      <c r="B43" s="15"/>
      <c r="C43" s="94">
        <f>'Full List of Countries'!I95</f>
        <v>380</v>
      </c>
      <c r="D43" s="95">
        <f>'Full List of Countries'!J95</f>
        <v>190</v>
      </c>
      <c r="E43" s="96">
        <f>'Full List of Countries'!K95</f>
        <v>126.66666666666667</v>
      </c>
      <c r="F43" s="96">
        <f>'Full List of Countries'!L95</f>
        <v>63.333333333333336</v>
      </c>
      <c r="N43" s="14"/>
    </row>
    <row r="44" spans="1:14" ht="15.75" x14ac:dyDescent="0.25">
      <c r="A44" s="70" t="s">
        <v>703</v>
      </c>
      <c r="B44" s="15"/>
      <c r="C44" s="97">
        <f>'Full List of Countries'!I96</f>
        <v>368.5</v>
      </c>
      <c r="D44" s="72">
        <f>'Full List of Countries'!J96</f>
        <v>184.25</v>
      </c>
      <c r="E44" s="71">
        <f>'Full List of Countries'!K96</f>
        <v>122.83333333333333</v>
      </c>
      <c r="F44" s="71">
        <f>'Full List of Countries'!L96</f>
        <v>61.416666666666664</v>
      </c>
      <c r="N44" s="14"/>
    </row>
    <row r="45" spans="1:14" ht="15.75" x14ac:dyDescent="0.25">
      <c r="A45" s="73" t="s">
        <v>197</v>
      </c>
      <c r="B45" s="74"/>
      <c r="C45" s="83">
        <f>'Full List of Countries'!I100</f>
        <v>332.5</v>
      </c>
      <c r="D45" s="84">
        <f>'Full List of Countries'!J100</f>
        <v>166.25</v>
      </c>
      <c r="E45" s="85">
        <f>'Full List of Countries'!K100</f>
        <v>110.83333333333333</v>
      </c>
      <c r="F45" s="85">
        <f>'Full List of Countries'!L100</f>
        <v>55.416666666666664</v>
      </c>
      <c r="N45" s="14"/>
    </row>
    <row r="46" spans="1:14" ht="15.75" x14ac:dyDescent="0.25">
      <c r="A46" s="15"/>
      <c r="B46" s="15"/>
      <c r="C46" s="77"/>
      <c r="D46" s="78"/>
      <c r="E46" s="78"/>
      <c r="F46" s="78"/>
    </row>
    <row r="47" spans="1:14" ht="15.75" x14ac:dyDescent="0.25">
      <c r="A47" s="66" t="s">
        <v>707</v>
      </c>
      <c r="B47" s="67"/>
      <c r="C47" s="79"/>
      <c r="D47" s="80"/>
      <c r="E47" s="81"/>
      <c r="F47" s="81"/>
    </row>
    <row r="48" spans="1:14" ht="15.75" x14ac:dyDescent="0.25">
      <c r="A48" s="73" t="s">
        <v>704</v>
      </c>
      <c r="B48" s="74"/>
      <c r="C48" s="83">
        <f>'Full List of Countries'!I115</f>
        <v>1950</v>
      </c>
      <c r="D48" s="84">
        <f>'Full List of Countries'!J115</f>
        <v>975</v>
      </c>
      <c r="E48" s="85">
        <f>'Full List of Countries'!K115</f>
        <v>650</v>
      </c>
      <c r="F48" s="85">
        <f>'Full List of Countries'!L115</f>
        <v>325</v>
      </c>
    </row>
    <row r="49" spans="1:6" ht="15.75" x14ac:dyDescent="0.25">
      <c r="A49" s="24"/>
      <c r="B49" s="15"/>
      <c r="C49" s="77"/>
      <c r="D49" s="78"/>
      <c r="E49" s="78"/>
      <c r="F49" s="78"/>
    </row>
    <row r="50" spans="1:6" ht="15.75" x14ac:dyDescent="0.25">
      <c r="A50" s="66" t="s">
        <v>706</v>
      </c>
      <c r="B50" s="67"/>
      <c r="C50" s="79"/>
      <c r="D50" s="80"/>
      <c r="E50" s="81"/>
      <c r="F50" s="81"/>
    </row>
    <row r="51" spans="1:6" ht="15.75" x14ac:dyDescent="0.25">
      <c r="A51" s="73" t="s">
        <v>705</v>
      </c>
      <c r="B51" s="74"/>
      <c r="C51" s="83">
        <f>'Full List of Countries'!I132</f>
        <v>1461.5</v>
      </c>
      <c r="D51" s="84">
        <f>'Full List of Countries'!J132</f>
        <v>730.75</v>
      </c>
      <c r="E51" s="85">
        <f>'Full List of Countries'!K132</f>
        <v>487.16666666666669</v>
      </c>
      <c r="F51" s="85">
        <f>'Full List of Countries'!L132</f>
        <v>243.58333333333334</v>
      </c>
    </row>
    <row r="52" spans="1:6" ht="15.75" x14ac:dyDescent="0.25">
      <c r="A52" s="15"/>
      <c r="B52" s="15"/>
      <c r="C52" s="77"/>
      <c r="D52" s="78"/>
      <c r="E52" s="78"/>
      <c r="F52" s="78"/>
    </row>
    <row r="53" spans="1:6" ht="15.75" x14ac:dyDescent="0.25">
      <c r="A53" s="66" t="s">
        <v>709</v>
      </c>
      <c r="B53" s="67"/>
      <c r="C53" s="79"/>
      <c r="D53" s="80"/>
      <c r="E53" s="81"/>
      <c r="F53" s="81"/>
    </row>
    <row r="54" spans="1:6" ht="15.75" x14ac:dyDescent="0.25">
      <c r="A54" s="73" t="s">
        <v>710</v>
      </c>
      <c r="B54" s="74"/>
      <c r="C54" s="83">
        <f>'Full List of Countries'!I136</f>
        <v>202</v>
      </c>
      <c r="D54" s="84">
        <f>'Full List of Countries'!J136</f>
        <v>101</v>
      </c>
      <c r="E54" s="85">
        <f>'Full List of Countries'!K136</f>
        <v>67.333333333333329</v>
      </c>
      <c r="F54" s="85">
        <f>'Full List of Countries'!L136</f>
        <v>33.666666666666664</v>
      </c>
    </row>
    <row r="55" spans="1:6" ht="15.75" x14ac:dyDescent="0.25">
      <c r="A55" s="24"/>
      <c r="B55" s="15"/>
      <c r="C55" s="77"/>
      <c r="D55" s="78"/>
      <c r="E55" s="78"/>
      <c r="F55" s="78"/>
    </row>
    <row r="56" spans="1:6" ht="15.75" x14ac:dyDescent="0.25">
      <c r="A56" s="66" t="s">
        <v>711</v>
      </c>
      <c r="B56" s="67"/>
      <c r="C56" s="79"/>
      <c r="D56" s="80"/>
      <c r="E56" s="81"/>
      <c r="F56" s="81"/>
    </row>
    <row r="57" spans="1:6" ht="15.75" x14ac:dyDescent="0.25">
      <c r="A57" s="70" t="s">
        <v>712</v>
      </c>
      <c r="B57" s="15" t="s">
        <v>698</v>
      </c>
      <c r="C57" s="97">
        <f>'Full List of Countries'!I138</f>
        <v>1296.5</v>
      </c>
      <c r="D57" s="72">
        <f>'Full List of Countries'!J138</f>
        <v>1944.75</v>
      </c>
      <c r="E57" s="71">
        <f>'Full List of Countries'!K138</f>
        <v>1296.5</v>
      </c>
      <c r="F57" s="71">
        <f>'Full List of Countries'!L138</f>
        <v>648.25</v>
      </c>
    </row>
    <row r="58" spans="1:6" ht="15.75" x14ac:dyDescent="0.25">
      <c r="A58" s="73" t="s">
        <v>92</v>
      </c>
      <c r="B58" s="74" t="s">
        <v>781</v>
      </c>
      <c r="C58" s="83">
        <f>'Full List of Countries'!I139</f>
        <v>972.38</v>
      </c>
      <c r="D58" s="84">
        <f>'Full List of Countries'!J139</f>
        <v>1458.57</v>
      </c>
      <c r="E58" s="85">
        <f>'Full List of Countries'!K139</f>
        <v>972.38</v>
      </c>
      <c r="F58" s="85">
        <f>'Full List of Countries'!L139</f>
        <v>486.19</v>
      </c>
    </row>
    <row r="59" spans="1:6" ht="15.75" x14ac:dyDescent="0.25">
      <c r="A59" s="15"/>
      <c r="B59" s="15"/>
      <c r="C59" s="77"/>
      <c r="D59" s="78"/>
      <c r="E59" s="78"/>
      <c r="F59" s="78"/>
    </row>
    <row r="60" spans="1:6" ht="15.75" x14ac:dyDescent="0.25">
      <c r="A60" s="66" t="s">
        <v>713</v>
      </c>
      <c r="B60" s="67"/>
      <c r="C60" s="98"/>
      <c r="D60" s="69"/>
      <c r="E60" s="68"/>
      <c r="F60" s="68"/>
    </row>
    <row r="61" spans="1:6" ht="15.75" x14ac:dyDescent="0.25">
      <c r="A61" s="70" t="s">
        <v>714</v>
      </c>
      <c r="B61" s="15"/>
      <c r="C61" s="97">
        <f>'Full List of Countries'!I140</f>
        <v>2095.5</v>
      </c>
      <c r="D61" s="72">
        <f>'Full List of Countries'!J140</f>
        <v>1047.75</v>
      </c>
      <c r="E61" s="71">
        <f>'Full List of Countries'!K140</f>
        <v>698.5</v>
      </c>
      <c r="F61" s="71">
        <f>'Full List of Countries'!L140</f>
        <v>349.25</v>
      </c>
    </row>
    <row r="62" spans="1:6" ht="15.75" x14ac:dyDescent="0.25">
      <c r="A62" s="73" t="s">
        <v>92</v>
      </c>
      <c r="B62" s="74"/>
      <c r="C62" s="83">
        <f>'Full List of Countries'!I141</f>
        <v>2095.5</v>
      </c>
      <c r="D62" s="84">
        <f>'Full List of Countries'!J141</f>
        <v>1047.75</v>
      </c>
      <c r="E62" s="85">
        <f>'Full List of Countries'!K141</f>
        <v>698.5</v>
      </c>
      <c r="F62" s="85">
        <f>'Full List of Countries'!L141</f>
        <v>349.25</v>
      </c>
    </row>
    <row r="63" spans="1:6" ht="15.75" x14ac:dyDescent="0.25">
      <c r="A63" s="15"/>
      <c r="B63" s="15"/>
      <c r="C63" s="97"/>
      <c r="D63" s="83"/>
      <c r="E63" s="83"/>
      <c r="F63" s="83"/>
    </row>
    <row r="64" spans="1:6" ht="15.75" x14ac:dyDescent="0.25">
      <c r="A64" s="66" t="s">
        <v>790</v>
      </c>
      <c r="B64" s="67"/>
      <c r="C64" s="79"/>
      <c r="D64" s="80"/>
      <c r="E64" s="81"/>
      <c r="F64" s="81"/>
    </row>
    <row r="65" spans="1:6" ht="15.75" x14ac:dyDescent="0.25">
      <c r="A65" s="73" t="s">
        <v>784</v>
      </c>
      <c r="B65" s="74"/>
      <c r="C65" s="83">
        <f>'Full List of Countries'!I159</f>
        <v>176</v>
      </c>
      <c r="D65" s="84">
        <f>'Full List of Countries'!J159</f>
        <v>88</v>
      </c>
      <c r="E65" s="85">
        <f>'Full List of Countries'!K159</f>
        <v>58.666666666666664</v>
      </c>
      <c r="F65" s="85">
        <f>'Full List of Countries'!L159</f>
        <v>29.333333333333332</v>
      </c>
    </row>
    <row r="66" spans="1:6" ht="15.75" x14ac:dyDescent="0.25">
      <c r="A66" s="15"/>
      <c r="B66" s="15"/>
      <c r="C66" s="77"/>
      <c r="D66" s="78"/>
      <c r="E66" s="78"/>
      <c r="F66" s="78"/>
    </row>
    <row r="67" spans="1:6" ht="15.75" x14ac:dyDescent="0.25">
      <c r="A67" s="66" t="s">
        <v>715</v>
      </c>
      <c r="B67" s="67"/>
      <c r="C67" s="79"/>
      <c r="D67" s="80"/>
      <c r="E67" s="81"/>
      <c r="F67" s="81"/>
    </row>
    <row r="68" spans="1:6" ht="15.75" x14ac:dyDescent="0.25">
      <c r="A68" s="70" t="s">
        <v>716</v>
      </c>
      <c r="B68" s="15"/>
      <c r="C68" s="97">
        <f>'Full List of Countries'!I169</f>
        <v>228.5</v>
      </c>
      <c r="D68" s="72">
        <f>'Full List of Countries'!J169</f>
        <v>114.25</v>
      </c>
      <c r="E68" s="71">
        <f>'Full List of Countries'!K169</f>
        <v>76.166666666666671</v>
      </c>
      <c r="F68" s="71">
        <f>'Full List of Countries'!L169</f>
        <v>38.083333333333336</v>
      </c>
    </row>
    <row r="69" spans="1:6" ht="15.75" x14ac:dyDescent="0.25">
      <c r="A69" s="73" t="s">
        <v>92</v>
      </c>
      <c r="B69" s="74" t="s">
        <v>699</v>
      </c>
      <c r="C69" s="83">
        <f>'Full List of Countries'!I170</f>
        <v>82</v>
      </c>
      <c r="D69" s="84">
        <f>'Full List of Countries'!J170</f>
        <v>123</v>
      </c>
      <c r="E69" s="85">
        <f>'Full List of Countries'!K170</f>
        <v>82</v>
      </c>
      <c r="F69" s="85">
        <f>'Full List of Countries'!L170</f>
        <v>41</v>
      </c>
    </row>
    <row r="70" spans="1:6" ht="15.75" x14ac:dyDescent="0.25">
      <c r="A70" s="15"/>
      <c r="B70" s="15"/>
      <c r="C70" s="77"/>
      <c r="D70" s="78"/>
      <c r="E70" s="78"/>
      <c r="F70" s="78"/>
    </row>
    <row r="71" spans="1:6" ht="15.75" x14ac:dyDescent="0.25">
      <c r="A71" s="66" t="s">
        <v>717</v>
      </c>
      <c r="B71" s="67"/>
      <c r="C71" s="79"/>
      <c r="D71" s="80"/>
      <c r="E71" s="81"/>
      <c r="F71" s="81"/>
    </row>
    <row r="72" spans="1:6" ht="15.75" x14ac:dyDescent="0.25">
      <c r="A72" s="70" t="s">
        <v>718</v>
      </c>
      <c r="B72" s="15"/>
      <c r="C72" s="97">
        <f>'Full List of Countries'!I175</f>
        <v>316.5</v>
      </c>
      <c r="D72" s="72">
        <f>'Full List of Countries'!J175</f>
        <v>158.25</v>
      </c>
      <c r="E72" s="71">
        <f>'Full List of Countries'!K175</f>
        <v>105.5</v>
      </c>
      <c r="F72" s="71">
        <f>'Full List of Countries'!L175</f>
        <v>52.75</v>
      </c>
    </row>
    <row r="73" spans="1:6" ht="15.75" x14ac:dyDescent="0.25">
      <c r="A73" s="70" t="s">
        <v>719</v>
      </c>
      <c r="B73" s="15"/>
      <c r="C73" s="97">
        <f>'Full List of Countries'!I176</f>
        <v>188.5</v>
      </c>
      <c r="D73" s="72">
        <f>'Full List of Countries'!J176</f>
        <v>94.25</v>
      </c>
      <c r="E73" s="71">
        <f>'Full List of Countries'!K176</f>
        <v>62.833333333333336</v>
      </c>
      <c r="F73" s="71">
        <f>'Full List of Countries'!L176</f>
        <v>31.416666666666668</v>
      </c>
    </row>
    <row r="74" spans="1:6" ht="15.75" x14ac:dyDescent="0.25">
      <c r="A74" s="73" t="s">
        <v>92</v>
      </c>
      <c r="B74" s="74" t="s">
        <v>764</v>
      </c>
      <c r="C74" s="83">
        <f>'Full List of Countries'!I177</f>
        <v>98</v>
      </c>
      <c r="D74" s="84">
        <f>'Full List of Countries'!J177</f>
        <v>98</v>
      </c>
      <c r="E74" s="85">
        <f>'Full List of Countries'!K177</f>
        <v>65.333333333333329</v>
      </c>
      <c r="F74" s="85">
        <f>'Full List of Countries'!L177</f>
        <v>32.666666666666664</v>
      </c>
    </row>
    <row r="75" spans="1:6" ht="15.75" x14ac:dyDescent="0.25">
      <c r="A75" s="24"/>
      <c r="B75" s="15"/>
      <c r="C75" s="77"/>
      <c r="D75" s="78"/>
      <c r="E75" s="78"/>
      <c r="F75" s="78"/>
    </row>
    <row r="76" spans="1:6" ht="15.75" x14ac:dyDescent="0.25">
      <c r="A76" s="66" t="s">
        <v>720</v>
      </c>
      <c r="B76" s="67"/>
      <c r="C76" s="79"/>
      <c r="D76" s="80"/>
      <c r="E76" s="81"/>
      <c r="F76" s="81"/>
    </row>
    <row r="77" spans="1:6" ht="15.75" x14ac:dyDescent="0.25">
      <c r="A77" s="70" t="s">
        <v>721</v>
      </c>
      <c r="B77" s="15"/>
      <c r="C77" s="97">
        <f>'Full List of Countries'!I186</f>
        <v>239.5</v>
      </c>
      <c r="D77" s="72">
        <f>'Full List of Countries'!J186</f>
        <v>119.75</v>
      </c>
      <c r="E77" s="71">
        <f>'Full List of Countries'!K186</f>
        <v>79.833333333333329</v>
      </c>
      <c r="F77" s="71">
        <f>'Full List of Countries'!L186</f>
        <v>39.916666666666664</v>
      </c>
    </row>
    <row r="78" spans="1:6" ht="15.75" x14ac:dyDescent="0.25">
      <c r="A78" s="70" t="s">
        <v>722</v>
      </c>
      <c r="B78" s="15"/>
      <c r="C78" s="97">
        <f>'Full List of Countries'!I187</f>
        <v>176.5</v>
      </c>
      <c r="D78" s="72">
        <f>'Full List of Countries'!J187</f>
        <v>88.25</v>
      </c>
      <c r="E78" s="71">
        <f>'Full List of Countries'!K187</f>
        <v>58.833333333333336</v>
      </c>
      <c r="F78" s="71">
        <f>'Full List of Countries'!L187</f>
        <v>29.416666666666668</v>
      </c>
    </row>
    <row r="79" spans="1:6" ht="15.75" x14ac:dyDescent="0.25">
      <c r="A79" s="70" t="s">
        <v>723</v>
      </c>
      <c r="B79" s="15"/>
      <c r="C79" s="97">
        <f>'Full List of Countries'!I190</f>
        <v>226.5</v>
      </c>
      <c r="D79" s="72">
        <f>'Full List of Countries'!J190</f>
        <v>113.25</v>
      </c>
      <c r="E79" s="71">
        <f>'Full List of Countries'!K190</f>
        <v>75.5</v>
      </c>
      <c r="F79" s="71">
        <f>'Full List of Countries'!L190</f>
        <v>37.75</v>
      </c>
    </row>
    <row r="80" spans="1:6" ht="15.75" x14ac:dyDescent="0.25">
      <c r="A80" s="73" t="s">
        <v>92</v>
      </c>
      <c r="B80" s="74"/>
      <c r="C80" s="83">
        <f>'Full List of Countries'!I191</f>
        <v>176.5</v>
      </c>
      <c r="D80" s="84">
        <f>'Full List of Countries'!J191</f>
        <v>88.25</v>
      </c>
      <c r="E80" s="85">
        <f>'Full List of Countries'!K191</f>
        <v>58.833333333333336</v>
      </c>
      <c r="F80" s="85">
        <f>'Full List of Countries'!L191</f>
        <v>29.416666666666668</v>
      </c>
    </row>
    <row r="81" spans="1:6" ht="15.75" x14ac:dyDescent="0.25">
      <c r="A81" s="15"/>
      <c r="B81" s="15"/>
      <c r="C81" s="78"/>
      <c r="D81" s="77"/>
      <c r="E81" s="78"/>
      <c r="F81" s="78"/>
    </row>
    <row r="82" spans="1:6" ht="15.75" x14ac:dyDescent="0.25">
      <c r="A82" s="66" t="s">
        <v>727</v>
      </c>
      <c r="B82" s="67"/>
      <c r="C82" s="79"/>
      <c r="D82" s="80"/>
      <c r="E82" s="81"/>
      <c r="F82" s="81"/>
    </row>
    <row r="83" spans="1:6" ht="15.75" x14ac:dyDescent="0.25">
      <c r="A83" s="73" t="s">
        <v>726</v>
      </c>
      <c r="B83" s="74"/>
      <c r="C83" s="83">
        <f>'Full List of Countries'!I198</f>
        <v>221</v>
      </c>
      <c r="D83" s="84">
        <f>'Full List of Countries'!J198</f>
        <v>110.5</v>
      </c>
      <c r="E83" s="85">
        <f>'Full List of Countries'!K198</f>
        <v>73.666666666666671</v>
      </c>
      <c r="F83" s="85">
        <f>'Full List of Countries'!L198</f>
        <v>36.833333333333336</v>
      </c>
    </row>
    <row r="84" spans="1:6" ht="15.75" x14ac:dyDescent="0.25">
      <c r="A84" s="24"/>
      <c r="B84" s="15"/>
      <c r="C84" s="77"/>
      <c r="D84" s="78"/>
      <c r="E84" s="78"/>
      <c r="F84" s="78"/>
    </row>
    <row r="85" spans="1:6" ht="15.75" x14ac:dyDescent="0.25">
      <c r="A85" s="66" t="s">
        <v>725</v>
      </c>
      <c r="B85" s="67"/>
      <c r="C85" s="79"/>
      <c r="D85" s="80"/>
      <c r="E85" s="81"/>
      <c r="F85" s="81"/>
    </row>
    <row r="86" spans="1:6" ht="15.75" x14ac:dyDescent="0.25">
      <c r="A86" s="73" t="s">
        <v>724</v>
      </c>
      <c r="B86" s="74" t="s">
        <v>765</v>
      </c>
      <c r="C86" s="83">
        <f>'Full List of Countries'!I219</f>
        <v>16001</v>
      </c>
      <c r="D86" s="84">
        <f>'Full List of Countries'!J219</f>
        <v>24001.5</v>
      </c>
      <c r="E86" s="85">
        <f>'Full List of Countries'!K219</f>
        <v>16001</v>
      </c>
      <c r="F86" s="85">
        <f>'Full List of Countries'!L219</f>
        <v>8000.5</v>
      </c>
    </row>
    <row r="87" spans="1:6" ht="15.75" x14ac:dyDescent="0.25">
      <c r="A87" s="24"/>
      <c r="B87" s="15"/>
      <c r="C87" s="77"/>
      <c r="D87" s="78"/>
      <c r="E87" s="78"/>
      <c r="F87" s="78"/>
    </row>
    <row r="88" spans="1:6" ht="15.75" x14ac:dyDescent="0.25">
      <c r="A88" s="66" t="s">
        <v>728</v>
      </c>
      <c r="B88" s="67"/>
      <c r="C88" s="79"/>
      <c r="D88" s="80"/>
      <c r="E88" s="81"/>
      <c r="F88" s="81"/>
    </row>
    <row r="89" spans="1:6" ht="15.75" x14ac:dyDescent="0.25">
      <c r="A89" s="70" t="s">
        <v>729</v>
      </c>
      <c r="B89" s="15"/>
      <c r="C89" s="97">
        <f>'Full List of Countries'!I239</f>
        <v>326.5</v>
      </c>
      <c r="D89" s="72">
        <f>'Full List of Countries'!J239</f>
        <v>163.25</v>
      </c>
      <c r="E89" s="71">
        <f>'Full List of Countries'!K239</f>
        <v>108.83333333333333</v>
      </c>
      <c r="F89" s="71">
        <f>'Full List of Countries'!L239</f>
        <v>54.416666666666664</v>
      </c>
    </row>
    <row r="90" spans="1:6" ht="15.75" x14ac:dyDescent="0.25">
      <c r="A90" s="70" t="s">
        <v>696</v>
      </c>
      <c r="B90" s="15"/>
      <c r="C90" s="97">
        <f>'Full List of Countries'!I240</f>
        <v>260</v>
      </c>
      <c r="D90" s="72">
        <f>'Full List of Countries'!J240</f>
        <v>130</v>
      </c>
      <c r="E90" s="71">
        <f>'Full List of Countries'!K240</f>
        <v>86.666666666666671</v>
      </c>
      <c r="F90" s="71">
        <f>'Full List of Countries'!L240</f>
        <v>43.333333333333336</v>
      </c>
    </row>
    <row r="91" spans="1:6" ht="15.75" x14ac:dyDescent="0.25">
      <c r="A91" s="73" t="s">
        <v>92</v>
      </c>
      <c r="B91" s="74"/>
      <c r="C91" s="83">
        <f>'Full List of Countries'!I241</f>
        <v>260</v>
      </c>
      <c r="D91" s="84">
        <f>'Full List of Countries'!J241</f>
        <v>130</v>
      </c>
      <c r="E91" s="85">
        <f>'Full List of Countries'!K241</f>
        <v>86.666666666666671</v>
      </c>
      <c r="F91" s="85">
        <f>'Full List of Countries'!L241</f>
        <v>43.333333333333336</v>
      </c>
    </row>
    <row r="92" spans="1:6" ht="15.75" x14ac:dyDescent="0.25">
      <c r="A92" s="15"/>
      <c r="B92" s="15"/>
      <c r="C92" s="15"/>
      <c r="D92" s="15"/>
      <c r="E92" s="15"/>
      <c r="F92" s="15"/>
    </row>
    <row r="93" spans="1:6" ht="15.75" x14ac:dyDescent="0.25">
      <c r="A93" s="66" t="s">
        <v>730</v>
      </c>
      <c r="B93" s="67"/>
      <c r="C93" s="79"/>
      <c r="D93" s="80"/>
      <c r="E93" s="81"/>
      <c r="F93" s="81"/>
    </row>
    <row r="94" spans="1:6" ht="15.75" x14ac:dyDescent="0.25">
      <c r="A94" s="70" t="s">
        <v>731</v>
      </c>
      <c r="B94" s="15"/>
      <c r="C94" s="97">
        <f>'Full List of Countries'!I248</f>
        <v>29672</v>
      </c>
      <c r="D94" s="72">
        <f>'Full List of Countries'!J248</f>
        <v>14836</v>
      </c>
      <c r="E94" s="71">
        <f>'Full List of Countries'!K248</f>
        <v>9890.6666666666661</v>
      </c>
      <c r="F94" s="71">
        <f>'Full List of Countries'!L248</f>
        <v>4945.333333333333</v>
      </c>
    </row>
    <row r="95" spans="1:6" ht="15.75" x14ac:dyDescent="0.25">
      <c r="A95" s="73" t="s">
        <v>92</v>
      </c>
      <c r="B95" s="74"/>
      <c r="C95" s="91">
        <f>'Full List of Countries'!I249</f>
        <v>26704.799999999999</v>
      </c>
      <c r="D95" s="92">
        <f>'Full List of Countries'!J249</f>
        <v>13352.4</v>
      </c>
      <c r="E95" s="93">
        <f>'Full List of Countries'!K249</f>
        <v>8901.6</v>
      </c>
      <c r="F95" s="93">
        <f>'Full List of Countries'!L249</f>
        <v>4450.8</v>
      </c>
    </row>
    <row r="96" spans="1:6" ht="15.75" x14ac:dyDescent="0.25">
      <c r="A96" s="15"/>
      <c r="B96" s="15"/>
      <c r="C96" s="87"/>
      <c r="D96" s="88"/>
      <c r="E96" s="87"/>
      <c r="F96" s="91"/>
    </row>
    <row r="97" spans="1:6" ht="15.75" x14ac:dyDescent="0.25">
      <c r="A97" s="66" t="s">
        <v>788</v>
      </c>
      <c r="B97" s="67"/>
      <c r="C97" s="79"/>
      <c r="D97" s="80"/>
      <c r="E97" s="81"/>
      <c r="F97" s="81"/>
    </row>
    <row r="98" spans="1:6" ht="15.75" x14ac:dyDescent="0.25">
      <c r="A98" s="73" t="s">
        <v>785</v>
      </c>
      <c r="B98" s="74"/>
      <c r="C98" s="83">
        <f>'Full List of Countries'!I276</f>
        <v>175</v>
      </c>
      <c r="D98" s="84">
        <f>'Full List of Countries'!J276</f>
        <v>87.5</v>
      </c>
      <c r="E98" s="85">
        <f>'Full List of Countries'!K276</f>
        <v>58.333333333333336</v>
      </c>
      <c r="F98" s="85">
        <f>'Full List of Countries'!L276</f>
        <v>29.166666666666668</v>
      </c>
    </row>
    <row r="99" spans="1:6" ht="15.75" x14ac:dyDescent="0.25">
      <c r="A99" s="15"/>
      <c r="B99" s="15"/>
      <c r="C99" s="87"/>
      <c r="D99" s="88"/>
      <c r="E99" s="87"/>
      <c r="F99" s="91"/>
    </row>
    <row r="100" spans="1:6" ht="15.75" x14ac:dyDescent="0.25">
      <c r="A100" s="66" t="s">
        <v>789</v>
      </c>
      <c r="B100" s="67"/>
      <c r="C100" s="79"/>
      <c r="D100" s="80"/>
      <c r="E100" s="81"/>
      <c r="F100" s="81"/>
    </row>
    <row r="101" spans="1:6" ht="15.75" x14ac:dyDescent="0.25">
      <c r="A101" s="73" t="s">
        <v>786</v>
      </c>
      <c r="B101" s="74" t="s">
        <v>787</v>
      </c>
      <c r="C101" s="83">
        <f>'Full List of Countries'!I286</f>
        <v>74.14</v>
      </c>
      <c r="D101" s="84">
        <f>'Full List of Countries'!J286</f>
        <v>111.21000000000001</v>
      </c>
      <c r="E101" s="85">
        <f>'Full List of Countries'!K286</f>
        <v>74.14</v>
      </c>
      <c r="F101" s="85">
        <f>'Full List of Countries'!L286</f>
        <v>37.07</v>
      </c>
    </row>
    <row r="102" spans="1:6" ht="15.75" x14ac:dyDescent="0.25">
      <c r="A102" s="15"/>
      <c r="B102" s="15"/>
      <c r="C102" s="77"/>
      <c r="D102" s="99"/>
      <c r="E102" s="77"/>
      <c r="F102" s="78"/>
    </row>
    <row r="103" spans="1:6" ht="15.75" x14ac:dyDescent="0.25">
      <c r="A103" s="66" t="s">
        <v>732</v>
      </c>
      <c r="B103" s="67"/>
      <c r="C103" s="79"/>
      <c r="D103" s="80"/>
      <c r="E103" s="81"/>
      <c r="F103" s="81"/>
    </row>
    <row r="104" spans="1:6" ht="15.75" x14ac:dyDescent="0.25">
      <c r="A104" s="73" t="s">
        <v>733</v>
      </c>
      <c r="B104" s="74"/>
      <c r="C104" s="83">
        <f>'Full List of Countries'!I288</f>
        <v>364</v>
      </c>
      <c r="D104" s="84">
        <f>'Full List of Countries'!J288</f>
        <v>182</v>
      </c>
      <c r="E104" s="85">
        <f>'Full List of Countries'!K288</f>
        <v>121.33333333333333</v>
      </c>
      <c r="F104" s="85">
        <f>'Full List of Countries'!L288</f>
        <v>60.666666666666664</v>
      </c>
    </row>
    <row r="105" spans="1:6" ht="15.75" x14ac:dyDescent="0.25">
      <c r="A105" s="15"/>
      <c r="B105" s="15"/>
      <c r="C105" s="87"/>
      <c r="D105" s="91"/>
      <c r="E105" s="91"/>
      <c r="F105" s="91"/>
    </row>
    <row r="106" spans="1:6" ht="15.75" x14ac:dyDescent="0.25">
      <c r="A106" s="66" t="s">
        <v>792</v>
      </c>
      <c r="B106" s="67"/>
      <c r="C106" s="79"/>
      <c r="D106" s="80"/>
      <c r="E106" s="81"/>
      <c r="F106" s="81"/>
    </row>
    <row r="107" spans="1:6" ht="15.75" x14ac:dyDescent="0.25">
      <c r="A107" s="73" t="s">
        <v>793</v>
      </c>
      <c r="B107" s="74"/>
      <c r="C107" s="83">
        <f>'Full List of Countries'!I304</f>
        <v>190.5</v>
      </c>
      <c r="D107" s="84">
        <f>'Full List of Countries'!J304</f>
        <v>95.25</v>
      </c>
      <c r="E107" s="85">
        <f>'Full List of Countries'!K304</f>
        <v>63.5</v>
      </c>
      <c r="F107" s="85">
        <f>'Full List of Countries'!L304</f>
        <v>31.75</v>
      </c>
    </row>
    <row r="108" spans="1:6" ht="15.75" x14ac:dyDescent="0.25">
      <c r="A108" s="15"/>
      <c r="B108" s="15"/>
      <c r="C108" s="77"/>
      <c r="D108" s="78"/>
      <c r="E108" s="78"/>
      <c r="F108" s="78"/>
    </row>
    <row r="109" spans="1:6" ht="15.75" x14ac:dyDescent="0.25">
      <c r="A109" s="66" t="s">
        <v>734</v>
      </c>
      <c r="B109" s="67"/>
      <c r="C109" s="79"/>
      <c r="D109" s="80"/>
      <c r="E109" s="81"/>
      <c r="F109" s="81"/>
    </row>
    <row r="110" spans="1:6" ht="15.75" x14ac:dyDescent="0.25">
      <c r="A110" s="70" t="s">
        <v>735</v>
      </c>
      <c r="B110" s="15"/>
      <c r="C110" s="87">
        <f>'Full List of Countries'!I339</f>
        <v>222</v>
      </c>
      <c r="D110" s="88">
        <f>'Full List of Countries'!J339</f>
        <v>111</v>
      </c>
      <c r="E110" s="89">
        <f>'Full List of Countries'!K339</f>
        <v>74</v>
      </c>
      <c r="F110" s="89">
        <f>'Full List of Countries'!L339</f>
        <v>37</v>
      </c>
    </row>
    <row r="111" spans="1:6" ht="15.75" x14ac:dyDescent="0.25">
      <c r="A111" s="70" t="s">
        <v>736</v>
      </c>
      <c r="B111" s="15"/>
      <c r="C111" s="87">
        <f>'Full List of Countries'!I340</f>
        <v>281</v>
      </c>
      <c r="D111" s="88">
        <f>'Full List of Countries'!J340</f>
        <v>140.5</v>
      </c>
      <c r="E111" s="89">
        <f>'Full List of Countries'!K340</f>
        <v>93.666666666666671</v>
      </c>
      <c r="F111" s="89">
        <f>'Full List of Countries'!L340</f>
        <v>46.833333333333336</v>
      </c>
    </row>
    <row r="112" spans="1:6" ht="15.75" x14ac:dyDescent="0.25">
      <c r="A112" s="73" t="s">
        <v>92</v>
      </c>
      <c r="B112" s="74" t="s">
        <v>764</v>
      </c>
      <c r="C112" s="91">
        <f>'Full List of Countries'!I341</f>
        <v>224.8</v>
      </c>
      <c r="D112" s="92">
        <f>'Full List of Countries'!J341</f>
        <v>112.4</v>
      </c>
      <c r="E112" s="93">
        <f>'Full List of Countries'!K341</f>
        <v>74.933333333333337</v>
      </c>
      <c r="F112" s="93">
        <f>'Full List of Countries'!L341</f>
        <v>37.466666666666669</v>
      </c>
    </row>
    <row r="113" spans="1:6" ht="15.75" x14ac:dyDescent="0.25">
      <c r="A113" s="15"/>
      <c r="B113" s="15"/>
      <c r="C113" s="77"/>
      <c r="D113" s="78"/>
      <c r="E113" s="78"/>
      <c r="F113" s="78"/>
    </row>
    <row r="114" spans="1:6" ht="15.75" x14ac:dyDescent="0.25">
      <c r="A114" s="66" t="s">
        <v>737</v>
      </c>
      <c r="B114" s="67"/>
      <c r="C114" s="79"/>
      <c r="D114" s="80"/>
      <c r="E114" s="81"/>
      <c r="F114" s="81"/>
    </row>
    <row r="115" spans="1:6" ht="15.75" x14ac:dyDescent="0.25">
      <c r="A115" s="73" t="s">
        <v>738</v>
      </c>
      <c r="B115" s="74"/>
      <c r="C115" s="91">
        <f>'Full List of Countries'!I362</f>
        <v>2040.5</v>
      </c>
      <c r="D115" s="92">
        <f>'Full List of Countries'!J362</f>
        <v>1020.25</v>
      </c>
      <c r="E115" s="93">
        <f>'Full List of Countries'!K362</f>
        <v>680.16666666666663</v>
      </c>
      <c r="F115" s="93">
        <f>'Full List of Countries'!L362</f>
        <v>340.08333333333331</v>
      </c>
    </row>
    <row r="116" spans="1:6" ht="15.75" x14ac:dyDescent="0.25">
      <c r="A116" s="15"/>
      <c r="B116" s="15"/>
      <c r="C116" s="77"/>
      <c r="D116" s="78"/>
      <c r="E116" s="78"/>
      <c r="F116" s="78"/>
    </row>
    <row r="117" spans="1:6" ht="15.75" x14ac:dyDescent="0.25">
      <c r="A117" s="66" t="s">
        <v>739</v>
      </c>
      <c r="B117" s="67"/>
      <c r="C117" s="79"/>
      <c r="D117" s="80"/>
      <c r="E117" s="81"/>
      <c r="F117" s="81"/>
    </row>
    <row r="118" spans="1:6" ht="15.75" x14ac:dyDescent="0.25">
      <c r="A118" s="73" t="s">
        <v>697</v>
      </c>
      <c r="B118" s="74" t="s">
        <v>768</v>
      </c>
      <c r="C118" s="91">
        <f>'Full List of Countries'!I386</f>
        <v>393</v>
      </c>
      <c r="D118" s="92">
        <f>'Full List of Countries'!J386</f>
        <v>589.5</v>
      </c>
      <c r="E118" s="93">
        <f>'Full List of Countries'!K386</f>
        <v>393</v>
      </c>
      <c r="F118" s="93">
        <f>'Full List of Countries'!L386</f>
        <v>196.5</v>
      </c>
    </row>
    <row r="119" spans="1:6" ht="15.75" x14ac:dyDescent="0.25">
      <c r="A119" s="15"/>
      <c r="B119" s="15"/>
      <c r="C119" s="77"/>
      <c r="D119" s="100"/>
      <c r="E119" s="78"/>
      <c r="F119" s="78"/>
    </row>
    <row r="120" spans="1:6" ht="15.75" x14ac:dyDescent="0.25">
      <c r="A120" s="66" t="s">
        <v>740</v>
      </c>
      <c r="B120" s="67"/>
      <c r="C120" s="79"/>
      <c r="D120" s="80"/>
      <c r="E120" s="81"/>
      <c r="F120" s="81"/>
    </row>
    <row r="121" spans="1:6" ht="15.75" x14ac:dyDescent="0.25">
      <c r="A121" s="70" t="s">
        <v>741</v>
      </c>
      <c r="B121" s="15"/>
      <c r="C121" s="87">
        <f>'Full List of Countries'!I391</f>
        <v>181</v>
      </c>
      <c r="D121" s="88">
        <f>'Full List of Countries'!J391</f>
        <v>90.5</v>
      </c>
      <c r="E121" s="89">
        <f>'Full List of Countries'!K391</f>
        <v>60.333333333333336</v>
      </c>
      <c r="F121" s="89">
        <f>'Full List of Countries'!L391</f>
        <v>30.166666666666668</v>
      </c>
    </row>
    <row r="122" spans="1:6" ht="15.75" x14ac:dyDescent="0.25">
      <c r="A122" s="70" t="s">
        <v>742</v>
      </c>
      <c r="B122" s="15"/>
      <c r="C122" s="87">
        <f>'Full List of Countries'!I392</f>
        <v>223</v>
      </c>
      <c r="D122" s="88">
        <f>'Full List of Countries'!J392</f>
        <v>111.5</v>
      </c>
      <c r="E122" s="89">
        <f>'Full List of Countries'!K392</f>
        <v>74.333333333333329</v>
      </c>
      <c r="F122" s="89">
        <f>'Full List of Countries'!L392</f>
        <v>37.166666666666664</v>
      </c>
    </row>
    <row r="123" spans="1:6" ht="15.75" x14ac:dyDescent="0.25">
      <c r="A123" s="73" t="s">
        <v>743</v>
      </c>
      <c r="B123" s="74" t="s">
        <v>819</v>
      </c>
      <c r="C123" s="101"/>
      <c r="D123" s="76"/>
      <c r="E123" s="75"/>
      <c r="F123" s="75"/>
    </row>
    <row r="124" spans="1:6" ht="15.75" x14ac:dyDescent="0.25">
      <c r="A124" s="15"/>
      <c r="B124" s="15"/>
      <c r="C124" s="78"/>
      <c r="D124" s="77"/>
      <c r="E124" s="78"/>
      <c r="F124" s="78"/>
    </row>
    <row r="125" spans="1:6" ht="15.75" x14ac:dyDescent="0.25">
      <c r="A125" s="66" t="s">
        <v>744</v>
      </c>
      <c r="B125" s="67"/>
      <c r="C125" s="79"/>
      <c r="D125" s="80"/>
      <c r="E125" s="81"/>
      <c r="F125" s="81"/>
    </row>
    <row r="126" spans="1:6" ht="15.75" x14ac:dyDescent="0.25">
      <c r="A126" s="70" t="s">
        <v>745</v>
      </c>
      <c r="B126" s="15" t="s">
        <v>769</v>
      </c>
      <c r="C126" s="87">
        <f>'Full List of Countries'!I399</f>
        <v>243</v>
      </c>
      <c r="D126" s="88">
        <f>'Full List of Countries'!J399</f>
        <v>364.5</v>
      </c>
      <c r="E126" s="89">
        <f>'Full List of Countries'!K399</f>
        <v>243</v>
      </c>
      <c r="F126" s="89">
        <f>'Full List of Countries'!L399</f>
        <v>121.5</v>
      </c>
    </row>
    <row r="127" spans="1:6" ht="15.75" x14ac:dyDescent="0.25">
      <c r="A127" s="73" t="s">
        <v>92</v>
      </c>
      <c r="B127" s="74" t="s">
        <v>699</v>
      </c>
      <c r="C127" s="91">
        <f>'Full List of Countries'!I400</f>
        <v>182.25</v>
      </c>
      <c r="D127" s="92">
        <f>'Full List of Countries'!J400</f>
        <v>273.375</v>
      </c>
      <c r="E127" s="93">
        <f>'Full List of Countries'!K400</f>
        <v>182.25</v>
      </c>
      <c r="F127" s="93">
        <f>'Full List of Countries'!L400</f>
        <v>91.125</v>
      </c>
    </row>
    <row r="128" spans="1:6" ht="15.75" x14ac:dyDescent="0.25">
      <c r="A128" s="15"/>
      <c r="B128" s="15"/>
      <c r="C128" s="77"/>
      <c r="D128" s="78"/>
      <c r="E128" s="102"/>
      <c r="F128" s="77"/>
    </row>
    <row r="129" spans="1:6" ht="15.75" x14ac:dyDescent="0.25">
      <c r="A129" s="66" t="s">
        <v>746</v>
      </c>
      <c r="B129" s="67"/>
      <c r="C129" s="79"/>
      <c r="D129" s="80"/>
      <c r="E129" s="81"/>
      <c r="F129" s="81"/>
    </row>
    <row r="130" spans="1:6" ht="15.75" x14ac:dyDescent="0.25">
      <c r="A130" s="70" t="s">
        <v>747</v>
      </c>
      <c r="B130" s="15"/>
      <c r="C130" s="87">
        <f>'Full List of Countries'!I423</f>
        <v>164</v>
      </c>
      <c r="D130" s="88">
        <f>'Full List of Countries'!J423</f>
        <v>82</v>
      </c>
      <c r="E130" s="89">
        <f>'Full List of Countries'!K423</f>
        <v>54.666666666666664</v>
      </c>
      <c r="F130" s="89">
        <f>'Full List of Countries'!L423</f>
        <v>27.333333333333332</v>
      </c>
    </row>
    <row r="131" spans="1:6" ht="15.75" x14ac:dyDescent="0.25">
      <c r="A131" s="73" t="s">
        <v>743</v>
      </c>
      <c r="B131" s="74" t="s">
        <v>819</v>
      </c>
      <c r="C131" s="101"/>
      <c r="D131" s="76"/>
      <c r="E131" s="75"/>
      <c r="F131" s="75"/>
    </row>
    <row r="132" spans="1:6" ht="15.75" x14ac:dyDescent="0.25">
      <c r="A132" s="15"/>
      <c r="B132" s="15"/>
      <c r="C132" s="77"/>
      <c r="D132" s="78"/>
      <c r="E132" s="78"/>
      <c r="F132" s="78"/>
    </row>
    <row r="133" spans="1:6" ht="15.75" x14ac:dyDescent="0.25">
      <c r="A133" s="66" t="s">
        <v>748</v>
      </c>
      <c r="B133" s="67"/>
      <c r="C133" s="79"/>
      <c r="D133" s="80"/>
      <c r="E133" s="81"/>
      <c r="F133" s="81"/>
    </row>
    <row r="134" spans="1:6" ht="15.75" x14ac:dyDescent="0.25">
      <c r="A134" s="70" t="s">
        <v>749</v>
      </c>
      <c r="B134" s="15"/>
      <c r="C134" s="103">
        <f>'Full List of Countries'!I426</f>
        <v>214</v>
      </c>
      <c r="D134" s="104">
        <f>'Full List of Countries'!J426</f>
        <v>107</v>
      </c>
      <c r="E134" s="105">
        <f>'Full List of Countries'!K426</f>
        <v>71.333333333333329</v>
      </c>
      <c r="F134" s="105">
        <f>'Full List of Countries'!L426</f>
        <v>35.666666666666664</v>
      </c>
    </row>
    <row r="135" spans="1:6" ht="15.75" x14ac:dyDescent="0.25">
      <c r="A135" s="73" t="s">
        <v>743</v>
      </c>
      <c r="B135" s="74" t="s">
        <v>819</v>
      </c>
      <c r="C135" s="101"/>
      <c r="D135" s="76"/>
      <c r="E135" s="75"/>
      <c r="F135" s="75"/>
    </row>
    <row r="136" spans="1:6" ht="15.75" x14ac:dyDescent="0.25">
      <c r="A136" s="15"/>
      <c r="B136" s="15"/>
      <c r="C136" s="77"/>
      <c r="D136" s="78"/>
      <c r="E136" s="77"/>
      <c r="F136" s="78"/>
    </row>
    <row r="137" spans="1:6" ht="15.75" x14ac:dyDescent="0.25">
      <c r="A137" s="66" t="s">
        <v>750</v>
      </c>
      <c r="B137" s="67"/>
      <c r="C137" s="79"/>
      <c r="D137" s="80"/>
      <c r="E137" s="81"/>
      <c r="F137" s="81"/>
    </row>
    <row r="138" spans="1:6" ht="15.75" x14ac:dyDescent="0.25">
      <c r="A138" s="70" t="s">
        <v>751</v>
      </c>
      <c r="B138" s="15"/>
      <c r="C138" s="87">
        <f>'Full List of Countries'!I436</f>
        <v>277.5</v>
      </c>
      <c r="D138" s="88">
        <f>'Full List of Countries'!J436</f>
        <v>138.75</v>
      </c>
      <c r="E138" s="89">
        <f>'Full List of Countries'!K436</f>
        <v>92.5</v>
      </c>
      <c r="F138" s="89">
        <f>'Full List of Countries'!L436</f>
        <v>46.25</v>
      </c>
    </row>
    <row r="139" spans="1:6" ht="15.75" x14ac:dyDescent="0.25">
      <c r="A139" s="70" t="s">
        <v>752</v>
      </c>
      <c r="B139" s="15"/>
      <c r="C139" s="87">
        <f>'Full List of Countries'!I437</f>
        <v>287</v>
      </c>
      <c r="D139" s="88">
        <f>'Full List of Countries'!J437</f>
        <v>143.5</v>
      </c>
      <c r="E139" s="89">
        <f>'Full List of Countries'!K437</f>
        <v>95.666666666666671</v>
      </c>
      <c r="F139" s="89">
        <f>'Full List of Countries'!L437</f>
        <v>47.833333333333336</v>
      </c>
    </row>
    <row r="140" spans="1:6" ht="15.75" x14ac:dyDescent="0.25">
      <c r="A140" s="73" t="s">
        <v>92</v>
      </c>
      <c r="B140" s="74"/>
      <c r="C140" s="91">
        <f>'Full List of Countries'!I438</f>
        <v>243.95</v>
      </c>
      <c r="D140" s="92">
        <f>'Full List of Countries'!J438</f>
        <v>121.97499999999999</v>
      </c>
      <c r="E140" s="93">
        <f>'Full List of Countries'!K438</f>
        <v>81.316666666666663</v>
      </c>
      <c r="F140" s="93">
        <f>'Full List of Countries'!L438</f>
        <v>40.658333333333331</v>
      </c>
    </row>
    <row r="141" spans="1:6" ht="15.75" x14ac:dyDescent="0.25">
      <c r="A141" s="15"/>
      <c r="B141" s="15"/>
      <c r="C141" s="77"/>
      <c r="D141" s="78"/>
      <c r="E141" s="78"/>
      <c r="F141" s="78"/>
    </row>
    <row r="142" spans="1:6" ht="15.75" x14ac:dyDescent="0.25">
      <c r="A142" s="66" t="s">
        <v>753</v>
      </c>
      <c r="B142" s="67"/>
      <c r="C142" s="79"/>
      <c r="D142" s="80"/>
      <c r="E142" s="81"/>
      <c r="F142" s="81"/>
    </row>
    <row r="143" spans="1:6" ht="15.75" x14ac:dyDescent="0.25">
      <c r="A143" s="70" t="s">
        <v>754</v>
      </c>
      <c r="B143" s="15"/>
      <c r="C143" s="87">
        <f>'Full List of Countries'!I455</f>
        <v>2857</v>
      </c>
      <c r="D143" s="88">
        <f>'Full List of Countries'!J455</f>
        <v>1428.5</v>
      </c>
      <c r="E143" s="89">
        <f>'Full List of Countries'!K455</f>
        <v>952.33333333333337</v>
      </c>
      <c r="F143" s="89">
        <f>'Full List of Countries'!L455</f>
        <v>476.16666666666669</v>
      </c>
    </row>
    <row r="144" spans="1:6" ht="15.75" x14ac:dyDescent="0.25">
      <c r="A144" s="73" t="s">
        <v>743</v>
      </c>
      <c r="B144" s="74" t="s">
        <v>819</v>
      </c>
      <c r="C144" s="101"/>
      <c r="D144" s="76"/>
      <c r="E144" s="75"/>
      <c r="F144" s="75"/>
    </row>
    <row r="145" spans="1:6" ht="15.75" x14ac:dyDescent="0.25">
      <c r="A145" s="74"/>
      <c r="B145" s="106"/>
      <c r="C145" s="77"/>
      <c r="D145" s="78"/>
      <c r="E145" s="78"/>
      <c r="F145" s="77"/>
    </row>
    <row r="146" spans="1:6" ht="15.75" x14ac:dyDescent="0.25">
      <c r="A146" s="66" t="s">
        <v>755</v>
      </c>
      <c r="B146" s="67"/>
      <c r="C146" s="79"/>
      <c r="D146" s="80"/>
      <c r="E146" s="81"/>
      <c r="F146" s="81"/>
    </row>
    <row r="147" spans="1:6" ht="15.75" x14ac:dyDescent="0.25">
      <c r="A147" s="70" t="s">
        <v>756</v>
      </c>
      <c r="B147" s="15"/>
      <c r="C147" s="87">
        <f>'Full List of Countries'!I458</f>
        <v>363</v>
      </c>
      <c r="D147" s="88">
        <f>'Full List of Countries'!J458</f>
        <v>181.5</v>
      </c>
      <c r="E147" s="89">
        <f>'Full List of Countries'!K458</f>
        <v>121</v>
      </c>
      <c r="F147" s="89">
        <f>'Full List of Countries'!L458</f>
        <v>60.5</v>
      </c>
    </row>
    <row r="148" spans="1:6" ht="15.75" x14ac:dyDescent="0.25">
      <c r="A148" s="73" t="s">
        <v>743</v>
      </c>
      <c r="B148" s="74" t="s">
        <v>819</v>
      </c>
      <c r="C148" s="101"/>
      <c r="D148" s="76"/>
      <c r="E148" s="75"/>
      <c r="F148" s="75"/>
    </row>
    <row r="149" spans="1:6" ht="15.75" x14ac:dyDescent="0.25">
      <c r="A149" s="15"/>
      <c r="B149" s="15"/>
      <c r="C149" s="77"/>
      <c r="D149" s="78"/>
      <c r="E149" s="78"/>
      <c r="F149" s="78"/>
    </row>
    <row r="150" spans="1:6" ht="15.75" x14ac:dyDescent="0.25">
      <c r="A150" s="66" t="s">
        <v>757</v>
      </c>
      <c r="B150" s="67"/>
      <c r="C150" s="79"/>
      <c r="D150" s="80"/>
      <c r="E150" s="81"/>
      <c r="F150" s="81"/>
    </row>
    <row r="151" spans="1:6" ht="15.75" x14ac:dyDescent="0.25">
      <c r="A151" s="70" t="s">
        <v>758</v>
      </c>
      <c r="B151" s="15"/>
      <c r="C151" s="87">
        <f>'Full List of Countries'!I508</f>
        <v>336.5</v>
      </c>
      <c r="D151" s="88">
        <f>'Full List of Countries'!J508</f>
        <v>168.25</v>
      </c>
      <c r="E151" s="89">
        <f>'Full List of Countries'!K508</f>
        <v>112.16666666666667</v>
      </c>
      <c r="F151" s="89">
        <f>'Full List of Countries'!L508</f>
        <v>56.083333333333336</v>
      </c>
    </row>
    <row r="152" spans="1:6" ht="15.75" x14ac:dyDescent="0.25">
      <c r="A152" s="70" t="s">
        <v>759</v>
      </c>
      <c r="B152" s="15"/>
      <c r="C152" s="87">
        <f>'Full List of Countries'!I509</f>
        <v>310.5</v>
      </c>
      <c r="D152" s="88">
        <f>'Full List of Countries'!J509</f>
        <v>155.25</v>
      </c>
      <c r="E152" s="89">
        <f>'Full List of Countries'!K509</f>
        <v>103.5</v>
      </c>
      <c r="F152" s="89">
        <f>'Full List of Countries'!L509</f>
        <v>51.75</v>
      </c>
    </row>
    <row r="153" spans="1:6" ht="15.75" x14ac:dyDescent="0.25">
      <c r="A153" s="70" t="s">
        <v>760</v>
      </c>
      <c r="B153" s="15"/>
      <c r="C153" s="87">
        <f>'Full List of Countries'!I515</f>
        <v>318.5</v>
      </c>
      <c r="D153" s="88">
        <f>'Full List of Countries'!J515</f>
        <v>159.25</v>
      </c>
      <c r="E153" s="89">
        <f>'Full List of Countries'!K515</f>
        <v>106.16666666666667</v>
      </c>
      <c r="F153" s="89">
        <f>'Full List of Countries'!L515</f>
        <v>53.083333333333336</v>
      </c>
    </row>
    <row r="154" spans="1:6" ht="15.75" x14ac:dyDescent="0.25">
      <c r="A154" s="70" t="s">
        <v>761</v>
      </c>
      <c r="B154" s="15"/>
      <c r="C154" s="87">
        <f>'Full List of Countries'!I516</f>
        <v>290</v>
      </c>
      <c r="D154" s="88">
        <f>'Full List of Countries'!J516</f>
        <v>145</v>
      </c>
      <c r="E154" s="89">
        <f>'Full List of Countries'!K516</f>
        <v>96.666666666666671</v>
      </c>
      <c r="F154" s="89">
        <f>'Full List of Countries'!L516</f>
        <v>48.333333333333336</v>
      </c>
    </row>
    <row r="155" spans="1:6" ht="15.75" x14ac:dyDescent="0.25">
      <c r="A155" s="73" t="s">
        <v>762</v>
      </c>
      <c r="B155" s="74"/>
      <c r="C155" s="91">
        <f>'Full List of Countries'!I518</f>
        <v>268.5</v>
      </c>
      <c r="D155" s="92">
        <f>'Full List of Countries'!J518</f>
        <v>134.25</v>
      </c>
      <c r="E155" s="93">
        <f>'Full List of Countries'!K518</f>
        <v>89.5</v>
      </c>
      <c r="F155" s="93">
        <f>'Full List of Countries'!L518</f>
        <v>44.75</v>
      </c>
    </row>
    <row r="156" spans="1:6" ht="15" x14ac:dyDescent="0.25">
      <c r="A156" s="53"/>
      <c r="B156" s="53"/>
      <c r="C156" s="53"/>
      <c r="D156" s="53"/>
      <c r="E156" s="53"/>
      <c r="F156" s="53"/>
    </row>
    <row r="157" spans="1:6" ht="18.75" x14ac:dyDescent="0.2">
      <c r="A157" s="110" t="s">
        <v>1021</v>
      </c>
      <c r="B157" s="109"/>
      <c r="C157" s="109"/>
      <c r="D157" s="109"/>
    </row>
    <row r="158" spans="1:6" ht="12.75" customHeight="1" x14ac:dyDescent="0.2">
      <c r="A158" s="109"/>
      <c r="B158" s="109"/>
      <c r="C158" s="109"/>
      <c r="D158" s="109"/>
    </row>
    <row r="159" spans="1:6" ht="12.75" customHeight="1" x14ac:dyDescent="0.2">
      <c r="A159" s="109"/>
      <c r="B159" s="109"/>
      <c r="C159" s="109"/>
      <c r="D159" s="109"/>
    </row>
    <row r="160" spans="1:6" ht="12.75" customHeight="1" x14ac:dyDescent="0.2">
      <c r="A160" s="109"/>
      <c r="B160" s="109"/>
      <c r="C160" s="109"/>
      <c r="D160" s="109"/>
    </row>
  </sheetData>
  <mergeCells count="6">
    <mergeCell ref="B23:C23"/>
    <mergeCell ref="A4:F4"/>
    <mergeCell ref="A6:F6"/>
    <mergeCell ref="A8:F10"/>
    <mergeCell ref="A12:F12"/>
    <mergeCell ref="A14:F1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Footer>&amp;C&amp;"-,Regular"&amp;12Appendix 1 - Circular 07/2017</oddFooter>
  </headerFooter>
  <rowBreaks count="2" manualBreakCount="2">
    <brk id="70" max="16383" man="1"/>
    <brk id="14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831"/>
  <sheetViews>
    <sheetView tabSelected="1" topLeftCell="A383" zoomScale="85" zoomScaleNormal="85" zoomScaleSheetLayoutView="85" workbookViewId="0">
      <pane xSplit="1" topLeftCell="B1" activePane="topRight" state="frozen"/>
      <selection pane="topRight" activeCell="B400" sqref="B400"/>
    </sheetView>
  </sheetViews>
  <sheetFormatPr defaultRowHeight="15.75" x14ac:dyDescent="0.25"/>
  <cols>
    <col min="1" max="1" width="25.85546875" style="15" customWidth="1"/>
    <col min="2" max="2" width="43.28515625" style="15" customWidth="1"/>
    <col min="3" max="3" width="16.28515625" style="19" bestFit="1" customWidth="1"/>
    <col min="4" max="4" width="6.140625" style="16" bestFit="1" customWidth="1"/>
    <col min="5" max="5" width="10.7109375" style="16" customWidth="1"/>
    <col min="6" max="6" width="10.140625" style="18" bestFit="1" customWidth="1"/>
    <col min="7" max="7" width="11.140625" style="19" bestFit="1" customWidth="1"/>
    <col min="8" max="8" width="5.28515625" style="16" customWidth="1"/>
    <col min="9" max="10" width="13.85546875" style="21" bestFit="1" customWidth="1"/>
    <col min="11" max="11" width="13.85546875" style="22" bestFit="1" customWidth="1"/>
    <col min="12" max="12" width="11.85546875" style="22" bestFit="1" customWidth="1"/>
    <col min="13" max="13" width="13.85546875" style="5" bestFit="1" customWidth="1"/>
    <col min="14" max="14" width="13.85546875" style="6" bestFit="1" customWidth="1"/>
    <col min="15" max="15" width="14.28515625" style="6" bestFit="1" customWidth="1"/>
    <col min="16" max="16384" width="9.140625" style="1"/>
  </cols>
  <sheetData>
    <row r="1" spans="1:15" s="2" customFormat="1" x14ac:dyDescent="0.25">
      <c r="A1" s="111" t="s">
        <v>31</v>
      </c>
      <c r="B1" s="111" t="s">
        <v>32</v>
      </c>
      <c r="C1" s="112" t="s">
        <v>33</v>
      </c>
      <c r="D1" s="113" t="s">
        <v>469</v>
      </c>
      <c r="E1" s="139" t="s">
        <v>34</v>
      </c>
      <c r="F1" s="117"/>
      <c r="G1" s="117"/>
      <c r="H1" s="117"/>
      <c r="I1" s="140"/>
      <c r="J1" s="114" t="s">
        <v>689</v>
      </c>
      <c r="K1" s="115" t="s">
        <v>35</v>
      </c>
      <c r="L1" s="116" t="s">
        <v>36</v>
      </c>
      <c r="M1" s="7"/>
      <c r="N1" s="10"/>
      <c r="O1" s="6"/>
    </row>
    <row r="2" spans="1:15" x14ac:dyDescent="0.25">
      <c r="C2" s="16"/>
      <c r="E2" s="17"/>
      <c r="I2" s="20"/>
      <c r="J2" s="21" t="s">
        <v>690</v>
      </c>
      <c r="L2" s="23"/>
    </row>
    <row r="3" spans="1:15" x14ac:dyDescent="0.25">
      <c r="A3" s="24" t="s">
        <v>798</v>
      </c>
      <c r="B3" s="15" t="s">
        <v>176</v>
      </c>
      <c r="C3" s="19" t="s">
        <v>37</v>
      </c>
      <c r="D3" s="16" t="s">
        <v>470</v>
      </c>
      <c r="E3" s="17"/>
      <c r="I3" s="20">
        <v>125.5</v>
      </c>
      <c r="J3" s="21">
        <f>+SUM(I3/2)</f>
        <v>62.75</v>
      </c>
      <c r="K3" s="21">
        <f>+SUM(J3/3*2)</f>
        <v>41.833333333333336</v>
      </c>
      <c r="L3" s="20">
        <f>+SUM(J3/3)</f>
        <v>20.916666666666668</v>
      </c>
      <c r="N3" s="11"/>
    </row>
    <row r="4" spans="1:15" x14ac:dyDescent="0.25">
      <c r="A4" s="24" t="s">
        <v>798</v>
      </c>
      <c r="B4" s="15" t="s">
        <v>1013</v>
      </c>
      <c r="C4" s="19" t="s">
        <v>37</v>
      </c>
      <c r="D4" s="16" t="s">
        <v>470</v>
      </c>
      <c r="E4" s="17"/>
      <c r="I4" s="23"/>
      <c r="J4" s="22"/>
      <c r="L4" s="23"/>
    </row>
    <row r="5" spans="1:15" x14ac:dyDescent="0.25">
      <c r="A5" s="24" t="s">
        <v>799</v>
      </c>
      <c r="B5" s="15" t="s">
        <v>38</v>
      </c>
      <c r="C5" s="19" t="s">
        <v>642</v>
      </c>
      <c r="D5" s="16" t="s">
        <v>471</v>
      </c>
      <c r="E5" s="17" t="s">
        <v>16</v>
      </c>
      <c r="F5" s="18">
        <v>120.5</v>
      </c>
      <c r="G5" s="19" t="s">
        <v>17</v>
      </c>
      <c r="H5" s="16" t="s">
        <v>393</v>
      </c>
      <c r="I5" s="20">
        <v>8919</v>
      </c>
      <c r="J5" s="21">
        <f>+SUM(I5/2*3)</f>
        <v>13378.5</v>
      </c>
      <c r="K5" s="21">
        <f>+SUM(I5)</f>
        <v>8919</v>
      </c>
      <c r="L5" s="20">
        <f>+SUM(I5/2)</f>
        <v>4459.5</v>
      </c>
      <c r="N5" s="11"/>
    </row>
    <row r="6" spans="1:15" x14ac:dyDescent="0.25">
      <c r="A6" s="24" t="s">
        <v>799</v>
      </c>
      <c r="B6" s="15" t="s">
        <v>39</v>
      </c>
      <c r="C6" s="19" t="s">
        <v>642</v>
      </c>
      <c r="D6" s="16" t="s">
        <v>471</v>
      </c>
      <c r="E6" s="17"/>
      <c r="I6" s="20"/>
      <c r="L6" s="23"/>
    </row>
    <row r="7" spans="1:15" s="3" customFormat="1" x14ac:dyDescent="0.25">
      <c r="A7" s="24" t="s">
        <v>800</v>
      </c>
      <c r="B7" s="15" t="s">
        <v>40</v>
      </c>
      <c r="C7" s="29" t="s">
        <v>467</v>
      </c>
      <c r="D7" s="25" t="s">
        <v>472</v>
      </c>
      <c r="E7" s="17"/>
      <c r="F7" s="18"/>
      <c r="G7" s="19"/>
      <c r="H7" s="16"/>
      <c r="I7" s="20">
        <v>33356.5</v>
      </c>
      <c r="J7" s="21">
        <f>+SUM(I7/2)</f>
        <v>16678.25</v>
      </c>
      <c r="K7" s="21">
        <f>+SUM(J7/3*2)</f>
        <v>11118.833333333334</v>
      </c>
      <c r="L7" s="20">
        <f>+SUM(J7/3)</f>
        <v>5559.416666666667</v>
      </c>
      <c r="M7" s="5"/>
      <c r="N7" s="11"/>
      <c r="O7" s="6"/>
    </row>
    <row r="8" spans="1:15" x14ac:dyDescent="0.25">
      <c r="A8" s="24" t="s">
        <v>800</v>
      </c>
      <c r="B8" s="15" t="s">
        <v>41</v>
      </c>
      <c r="C8" s="29" t="s">
        <v>467</v>
      </c>
      <c r="D8" s="25" t="s">
        <v>472</v>
      </c>
      <c r="E8" s="17"/>
      <c r="I8" s="20"/>
      <c r="K8" s="21"/>
      <c r="L8" s="23"/>
    </row>
    <row r="9" spans="1:15" x14ac:dyDescent="0.25">
      <c r="A9" s="24" t="s">
        <v>801</v>
      </c>
      <c r="C9" s="32"/>
      <c r="D9" s="26"/>
      <c r="E9" s="17"/>
      <c r="I9" s="20"/>
      <c r="L9" s="23"/>
    </row>
    <row r="10" spans="1:15" x14ac:dyDescent="0.25">
      <c r="A10" s="24" t="s">
        <v>802</v>
      </c>
      <c r="B10" s="15" t="s">
        <v>42</v>
      </c>
      <c r="C10" s="32" t="s">
        <v>473</v>
      </c>
      <c r="D10" s="26" t="s">
        <v>474</v>
      </c>
      <c r="E10" s="27" t="s">
        <v>392</v>
      </c>
      <c r="F10" s="28">
        <v>417</v>
      </c>
      <c r="G10" s="29" t="s">
        <v>37</v>
      </c>
      <c r="H10" s="15" t="s">
        <v>393</v>
      </c>
      <c r="I10" s="20">
        <v>18761.5</v>
      </c>
      <c r="J10" s="21">
        <f>+SUM(I10/2*3)</f>
        <v>28142.25</v>
      </c>
      <c r="K10" s="21">
        <f>+SUM(I10)</f>
        <v>18761.5</v>
      </c>
      <c r="L10" s="20">
        <f>+SUM(I10/2)</f>
        <v>9380.75</v>
      </c>
      <c r="N10" s="11"/>
    </row>
    <row r="11" spans="1:15" x14ac:dyDescent="0.25">
      <c r="A11" s="24" t="s">
        <v>802</v>
      </c>
      <c r="B11" s="15" t="s">
        <v>43</v>
      </c>
      <c r="C11" s="32" t="s">
        <v>473</v>
      </c>
      <c r="D11" s="26" t="s">
        <v>474</v>
      </c>
      <c r="E11" s="27" t="s">
        <v>392</v>
      </c>
      <c r="F11" s="28">
        <v>417</v>
      </c>
      <c r="G11" s="29" t="s">
        <v>37</v>
      </c>
      <c r="H11" s="15" t="s">
        <v>393</v>
      </c>
      <c r="I11" s="20">
        <v>18761.5</v>
      </c>
      <c r="J11" s="21">
        <f>+SUM(I11/2*3)</f>
        <v>28142.25</v>
      </c>
      <c r="K11" s="21">
        <f>+SUM(I11)</f>
        <v>18761.5</v>
      </c>
      <c r="L11" s="20">
        <f>+SUM(I11/2)</f>
        <v>9380.75</v>
      </c>
      <c r="N11" s="11"/>
    </row>
    <row r="12" spans="1:15" x14ac:dyDescent="0.25">
      <c r="A12" s="24" t="s">
        <v>803</v>
      </c>
      <c r="B12" s="15" t="s">
        <v>206</v>
      </c>
      <c r="C12" s="29" t="s">
        <v>37</v>
      </c>
      <c r="D12" s="25" t="s">
        <v>470</v>
      </c>
      <c r="E12" s="17"/>
      <c r="I12" s="20">
        <v>386</v>
      </c>
      <c r="J12" s="21">
        <f>+SUM(I12/2)</f>
        <v>193</v>
      </c>
      <c r="K12" s="21">
        <f>+SUM(J12/3*2)</f>
        <v>128.66666666666666</v>
      </c>
      <c r="L12" s="20">
        <f>+SUM(J12/3)</f>
        <v>64.333333333333329</v>
      </c>
      <c r="N12" s="11"/>
    </row>
    <row r="13" spans="1:15" x14ac:dyDescent="0.25">
      <c r="A13" s="24" t="s">
        <v>803</v>
      </c>
      <c r="B13" s="15" t="s">
        <v>39</v>
      </c>
      <c r="C13" s="32" t="s">
        <v>37</v>
      </c>
      <c r="D13" s="26" t="s">
        <v>470</v>
      </c>
      <c r="E13" s="17"/>
      <c r="I13" s="20"/>
      <c r="L13" s="23"/>
    </row>
    <row r="14" spans="1:15" x14ac:dyDescent="0.25">
      <c r="A14" s="24" t="s">
        <v>188</v>
      </c>
      <c r="B14" s="15" t="s">
        <v>207</v>
      </c>
      <c r="C14" s="32" t="s">
        <v>44</v>
      </c>
      <c r="D14" s="26" t="s">
        <v>475</v>
      </c>
      <c r="E14" s="30" t="s">
        <v>394</v>
      </c>
      <c r="F14" s="31">
        <v>200</v>
      </c>
      <c r="G14" s="32" t="s">
        <v>37</v>
      </c>
      <c r="H14" s="26" t="s">
        <v>393</v>
      </c>
      <c r="I14" s="33">
        <v>392.5</v>
      </c>
      <c r="J14" s="34">
        <f>+SUM(I14)</f>
        <v>392.5</v>
      </c>
      <c r="K14" s="34">
        <f>+SUM(I14/3*2)</f>
        <v>261.66666666666669</v>
      </c>
      <c r="L14" s="33">
        <f>+SUM(I14/3)</f>
        <v>130.83333333333334</v>
      </c>
      <c r="N14" s="11"/>
    </row>
    <row r="15" spans="1:15" x14ac:dyDescent="0.25">
      <c r="A15" s="24" t="s">
        <v>804</v>
      </c>
      <c r="B15" s="15" t="s">
        <v>39</v>
      </c>
      <c r="C15" s="19" t="s">
        <v>44</v>
      </c>
      <c r="D15" s="16" t="s">
        <v>475</v>
      </c>
      <c r="E15" s="17"/>
      <c r="I15" s="20"/>
      <c r="L15" s="23"/>
    </row>
    <row r="16" spans="1:15" s="3" customFormat="1" x14ac:dyDescent="0.25">
      <c r="A16" s="24" t="s">
        <v>805</v>
      </c>
      <c r="B16" s="15" t="s">
        <v>45</v>
      </c>
      <c r="C16" s="19" t="s">
        <v>478</v>
      </c>
      <c r="D16" s="16" t="s">
        <v>476</v>
      </c>
      <c r="E16" s="17" t="s">
        <v>16</v>
      </c>
      <c r="F16" s="18">
        <v>215.5</v>
      </c>
      <c r="G16" s="19" t="s">
        <v>37</v>
      </c>
      <c r="H16" s="16" t="s">
        <v>393</v>
      </c>
      <c r="I16" s="20">
        <v>391</v>
      </c>
      <c r="J16" s="21">
        <f>+SUM(I16/2*3)</f>
        <v>586.5</v>
      </c>
      <c r="K16" s="21">
        <f>+SUM(I16)</f>
        <v>391</v>
      </c>
      <c r="L16" s="20">
        <f>+SUM(I16/2)</f>
        <v>195.5</v>
      </c>
      <c r="M16" s="5"/>
      <c r="N16" s="6"/>
      <c r="O16" s="6"/>
    </row>
    <row r="17" spans="1:15" x14ac:dyDescent="0.25">
      <c r="A17" s="24" t="s">
        <v>805</v>
      </c>
      <c r="B17" s="15" t="s">
        <v>109</v>
      </c>
      <c r="C17" s="19" t="s">
        <v>478</v>
      </c>
      <c r="D17" s="16" t="s">
        <v>476</v>
      </c>
      <c r="E17" s="17"/>
      <c r="I17" s="23"/>
      <c r="J17" s="22"/>
      <c r="L17" s="23"/>
    </row>
    <row r="18" spans="1:15" x14ac:dyDescent="0.25">
      <c r="A18" s="24" t="s">
        <v>806</v>
      </c>
      <c r="B18" s="15" t="s">
        <v>46</v>
      </c>
      <c r="C18" s="19" t="s">
        <v>47</v>
      </c>
      <c r="D18" s="16" t="s">
        <v>477</v>
      </c>
      <c r="E18" s="17"/>
      <c r="I18" s="20">
        <v>105875.5</v>
      </c>
      <c r="J18" s="21">
        <f>+SUM(I18/2)</f>
        <v>52937.75</v>
      </c>
      <c r="K18" s="21">
        <f>+SUM(J18/3*2)</f>
        <v>35291.833333333336</v>
      </c>
      <c r="L18" s="20">
        <f>+SUM(J18/3)</f>
        <v>17645.916666666668</v>
      </c>
      <c r="N18" s="11"/>
    </row>
    <row r="19" spans="1:15" x14ac:dyDescent="0.25">
      <c r="A19" s="24" t="s">
        <v>806</v>
      </c>
      <c r="B19" s="15" t="s">
        <v>39</v>
      </c>
      <c r="C19" s="19" t="s">
        <v>47</v>
      </c>
      <c r="D19" s="16" t="s">
        <v>477</v>
      </c>
      <c r="E19" s="17"/>
      <c r="I19" s="20"/>
      <c r="L19" s="23"/>
    </row>
    <row r="20" spans="1:15" x14ac:dyDescent="0.25">
      <c r="A20" s="24" t="s">
        <v>807</v>
      </c>
      <c r="B20" s="15" t="s">
        <v>48</v>
      </c>
      <c r="C20" s="19" t="s">
        <v>90</v>
      </c>
      <c r="D20" s="16" t="s">
        <v>479</v>
      </c>
      <c r="E20" s="17"/>
      <c r="I20" s="20"/>
      <c r="L20" s="23"/>
      <c r="N20" s="11"/>
    </row>
    <row r="21" spans="1:15" x14ac:dyDescent="0.25">
      <c r="A21" s="24" t="s">
        <v>807</v>
      </c>
      <c r="B21" s="15" t="s">
        <v>39</v>
      </c>
      <c r="C21" s="29" t="s">
        <v>90</v>
      </c>
      <c r="D21" s="25" t="s">
        <v>479</v>
      </c>
      <c r="E21" s="17"/>
      <c r="I21" s="23"/>
      <c r="J21" s="22"/>
      <c r="L21" s="23"/>
    </row>
    <row r="22" spans="1:15" s="3" customFormat="1" x14ac:dyDescent="0.25">
      <c r="A22" s="24" t="s">
        <v>808</v>
      </c>
      <c r="B22" s="15" t="s">
        <v>49</v>
      </c>
      <c r="C22" s="19" t="s">
        <v>350</v>
      </c>
      <c r="D22" s="16" t="s">
        <v>480</v>
      </c>
      <c r="E22" s="17"/>
      <c r="F22" s="18"/>
      <c r="G22" s="19"/>
      <c r="H22" s="16"/>
      <c r="I22" s="20">
        <v>438.5</v>
      </c>
      <c r="J22" s="21">
        <f t="shared" ref="J22:J29" si="0">+SUM(I22/2)</f>
        <v>219.25</v>
      </c>
      <c r="K22" s="21">
        <f t="shared" ref="K22:K29" si="1">+SUM(J22/3*2)</f>
        <v>146.16666666666666</v>
      </c>
      <c r="L22" s="20">
        <f t="shared" ref="L22:L29" si="2">+SUM(J22/3)</f>
        <v>73.083333333333329</v>
      </c>
      <c r="M22" s="5"/>
      <c r="N22" s="11"/>
      <c r="O22" s="6"/>
    </row>
    <row r="23" spans="1:15" s="3" customFormat="1" x14ac:dyDescent="0.25">
      <c r="A23" s="24" t="s">
        <v>808</v>
      </c>
      <c r="B23" s="15" t="s">
        <v>364</v>
      </c>
      <c r="C23" s="19" t="s">
        <v>350</v>
      </c>
      <c r="D23" s="16" t="s">
        <v>480</v>
      </c>
      <c r="E23" s="17"/>
      <c r="F23" s="18"/>
      <c r="G23" s="19"/>
      <c r="H23" s="16"/>
      <c r="I23" s="20">
        <v>447.5</v>
      </c>
      <c r="J23" s="21">
        <f t="shared" si="0"/>
        <v>223.75</v>
      </c>
      <c r="K23" s="21">
        <f t="shared" si="1"/>
        <v>149.16666666666666</v>
      </c>
      <c r="L23" s="20">
        <f t="shared" si="2"/>
        <v>74.583333333333329</v>
      </c>
      <c r="M23" s="5"/>
      <c r="N23" s="11"/>
      <c r="O23" s="6"/>
    </row>
    <row r="24" spans="1:15" x14ac:dyDescent="0.25">
      <c r="A24" s="24" t="s">
        <v>808</v>
      </c>
      <c r="B24" s="15" t="s">
        <v>50</v>
      </c>
      <c r="C24" s="32" t="s">
        <v>350</v>
      </c>
      <c r="D24" s="16" t="s">
        <v>480</v>
      </c>
      <c r="E24" s="30"/>
      <c r="F24" s="31"/>
      <c r="H24" s="26"/>
      <c r="I24" s="33">
        <v>403</v>
      </c>
      <c r="J24" s="21">
        <f t="shared" si="0"/>
        <v>201.5</v>
      </c>
      <c r="K24" s="21">
        <f t="shared" si="1"/>
        <v>134.33333333333334</v>
      </c>
      <c r="L24" s="20">
        <f t="shared" si="2"/>
        <v>67.166666666666671</v>
      </c>
      <c r="N24" s="11"/>
    </row>
    <row r="25" spans="1:15" s="3" customFormat="1" x14ac:dyDescent="0.25">
      <c r="A25" s="24" t="s">
        <v>808</v>
      </c>
      <c r="B25" s="15" t="s">
        <v>376</v>
      </c>
      <c r="C25" s="19" t="s">
        <v>350</v>
      </c>
      <c r="D25" s="16" t="s">
        <v>480</v>
      </c>
      <c r="E25" s="17"/>
      <c r="F25" s="18"/>
      <c r="G25" s="19"/>
      <c r="H25" s="16"/>
      <c r="I25" s="20">
        <v>387.5</v>
      </c>
      <c r="J25" s="21">
        <f t="shared" si="0"/>
        <v>193.75</v>
      </c>
      <c r="K25" s="21">
        <f t="shared" si="1"/>
        <v>129.16666666666666</v>
      </c>
      <c r="L25" s="20">
        <f t="shared" si="2"/>
        <v>64.583333333333329</v>
      </c>
      <c r="M25" s="5"/>
      <c r="N25" s="11"/>
      <c r="O25" s="6"/>
    </row>
    <row r="26" spans="1:15" s="3" customFormat="1" x14ac:dyDescent="0.25">
      <c r="A26" s="24" t="s">
        <v>808</v>
      </c>
      <c r="B26" s="15" t="s">
        <v>51</v>
      </c>
      <c r="C26" s="19" t="s">
        <v>350</v>
      </c>
      <c r="D26" s="16" t="s">
        <v>480</v>
      </c>
      <c r="E26" s="17"/>
      <c r="F26" s="18"/>
      <c r="G26" s="19"/>
      <c r="H26" s="16"/>
      <c r="I26" s="20">
        <v>423</v>
      </c>
      <c r="J26" s="21">
        <f t="shared" si="0"/>
        <v>211.5</v>
      </c>
      <c r="K26" s="21">
        <f t="shared" si="1"/>
        <v>141</v>
      </c>
      <c r="L26" s="20">
        <f t="shared" si="2"/>
        <v>70.5</v>
      </c>
      <c r="M26" s="5"/>
      <c r="N26" s="11"/>
      <c r="O26" s="6"/>
    </row>
    <row r="27" spans="1:15" s="3" customFormat="1" x14ac:dyDescent="0.25">
      <c r="A27" s="24" t="s">
        <v>808</v>
      </c>
      <c r="B27" s="15" t="s">
        <v>52</v>
      </c>
      <c r="C27" s="19" t="s">
        <v>350</v>
      </c>
      <c r="D27" s="16" t="s">
        <v>480</v>
      </c>
      <c r="E27" s="17"/>
      <c r="F27" s="18"/>
      <c r="G27" s="19"/>
      <c r="H27" s="16"/>
      <c r="I27" s="20">
        <v>499</v>
      </c>
      <c r="J27" s="21">
        <f t="shared" si="0"/>
        <v>249.5</v>
      </c>
      <c r="K27" s="21">
        <f t="shared" si="1"/>
        <v>166.33333333333334</v>
      </c>
      <c r="L27" s="20">
        <f t="shared" si="2"/>
        <v>83.166666666666671</v>
      </c>
      <c r="M27" s="5"/>
      <c r="N27" s="11"/>
      <c r="O27" s="6"/>
    </row>
    <row r="28" spans="1:15" x14ac:dyDescent="0.25">
      <c r="A28" s="24" t="s">
        <v>808</v>
      </c>
      <c r="B28" s="15" t="s">
        <v>53</v>
      </c>
      <c r="C28" s="19" t="s">
        <v>350</v>
      </c>
      <c r="D28" s="16" t="s">
        <v>480</v>
      </c>
      <c r="E28" s="17"/>
      <c r="I28" s="20">
        <v>436</v>
      </c>
      <c r="J28" s="21">
        <f t="shared" si="0"/>
        <v>218</v>
      </c>
      <c r="K28" s="21">
        <f t="shared" si="1"/>
        <v>145.33333333333334</v>
      </c>
      <c r="L28" s="20">
        <f t="shared" si="2"/>
        <v>72.666666666666671</v>
      </c>
      <c r="N28" s="11"/>
    </row>
    <row r="29" spans="1:15" x14ac:dyDescent="0.25">
      <c r="A29" s="24" t="s">
        <v>808</v>
      </c>
      <c r="B29" s="15" t="s">
        <v>54</v>
      </c>
      <c r="C29" s="19" t="s">
        <v>350</v>
      </c>
      <c r="D29" s="16" t="s">
        <v>480</v>
      </c>
      <c r="E29" s="17"/>
      <c r="I29" s="20">
        <v>422</v>
      </c>
      <c r="J29" s="21">
        <f t="shared" si="0"/>
        <v>211</v>
      </c>
      <c r="K29" s="21">
        <f t="shared" si="1"/>
        <v>140.66666666666666</v>
      </c>
      <c r="L29" s="20">
        <f t="shared" si="2"/>
        <v>70.333333333333329</v>
      </c>
      <c r="N29" s="11"/>
    </row>
    <row r="30" spans="1:15" x14ac:dyDescent="0.25">
      <c r="A30" s="24" t="s">
        <v>808</v>
      </c>
      <c r="B30" s="15" t="s">
        <v>39</v>
      </c>
      <c r="C30" s="19" t="s">
        <v>350</v>
      </c>
      <c r="D30" s="16" t="s">
        <v>480</v>
      </c>
      <c r="E30" s="17"/>
      <c r="I30" s="20"/>
      <c r="L30" s="23"/>
    </row>
    <row r="31" spans="1:15" s="3" customFormat="1" x14ac:dyDescent="0.25">
      <c r="A31" s="24" t="s">
        <v>809</v>
      </c>
      <c r="B31" s="15" t="s">
        <v>463</v>
      </c>
      <c r="C31" s="19" t="s">
        <v>55</v>
      </c>
      <c r="D31" s="16" t="s">
        <v>481</v>
      </c>
      <c r="E31" s="17"/>
      <c r="F31" s="18"/>
      <c r="G31" s="19"/>
      <c r="H31" s="16"/>
      <c r="I31" s="20">
        <v>213</v>
      </c>
      <c r="J31" s="21">
        <f>+SUM(I31/2)</f>
        <v>106.5</v>
      </c>
      <c r="K31" s="21">
        <f>+SUM(J31/3*2)</f>
        <v>71</v>
      </c>
      <c r="L31" s="20">
        <f>+SUM(J31/3)</f>
        <v>35.5</v>
      </c>
      <c r="M31" s="5"/>
      <c r="N31" s="11"/>
      <c r="O31" s="6"/>
    </row>
    <row r="32" spans="1:15" s="3" customFormat="1" x14ac:dyDescent="0.25">
      <c r="A32" s="24" t="s">
        <v>809</v>
      </c>
      <c r="B32" s="15" t="s">
        <v>462</v>
      </c>
      <c r="C32" s="19" t="s">
        <v>55</v>
      </c>
      <c r="D32" s="16" t="s">
        <v>481</v>
      </c>
      <c r="E32" s="17"/>
      <c r="F32" s="18"/>
      <c r="G32" s="19"/>
      <c r="H32" s="16"/>
      <c r="I32" s="20">
        <v>213</v>
      </c>
      <c r="J32" s="21">
        <f>+SUM(I32/2)</f>
        <v>106.5</v>
      </c>
      <c r="K32" s="21">
        <f>+SUM(J32/3*2)</f>
        <v>71</v>
      </c>
      <c r="L32" s="20">
        <f>+SUM(J32/3)</f>
        <v>35.5</v>
      </c>
      <c r="M32" s="5"/>
      <c r="N32" s="11"/>
      <c r="O32" s="6"/>
    </row>
    <row r="33" spans="1:14" x14ac:dyDescent="0.25">
      <c r="A33" s="24" t="s">
        <v>809</v>
      </c>
      <c r="B33" s="15" t="s">
        <v>39</v>
      </c>
      <c r="C33" s="29" t="s">
        <v>55</v>
      </c>
      <c r="D33" s="25" t="s">
        <v>481</v>
      </c>
      <c r="E33" s="17"/>
      <c r="I33" s="23"/>
      <c r="J33" s="22"/>
      <c r="L33" s="23"/>
    </row>
    <row r="34" spans="1:14" x14ac:dyDescent="0.25">
      <c r="A34" s="24" t="s">
        <v>810</v>
      </c>
      <c r="B34" s="15" t="s">
        <v>56</v>
      </c>
      <c r="C34" s="32" t="s">
        <v>643</v>
      </c>
      <c r="D34" s="26" t="s">
        <v>482</v>
      </c>
      <c r="E34" s="27"/>
      <c r="F34" s="28"/>
      <c r="G34" s="35"/>
      <c r="H34" s="15"/>
      <c r="I34" s="20">
        <v>280.5</v>
      </c>
      <c r="J34" s="21">
        <f>+SUM(I34/2)</f>
        <v>140.25</v>
      </c>
      <c r="K34" s="21">
        <f>+SUM(J34/3*2)</f>
        <v>93.5</v>
      </c>
      <c r="L34" s="20">
        <f>+SUM(J34/3)</f>
        <v>46.75</v>
      </c>
      <c r="N34" s="11"/>
    </row>
    <row r="35" spans="1:14" x14ac:dyDescent="0.25">
      <c r="A35" s="24" t="s">
        <v>810</v>
      </c>
      <c r="B35" s="15" t="s">
        <v>39</v>
      </c>
      <c r="C35" s="32" t="s">
        <v>643</v>
      </c>
      <c r="D35" s="26" t="s">
        <v>482</v>
      </c>
      <c r="E35" s="17"/>
      <c r="I35" s="20"/>
      <c r="L35" s="23"/>
    </row>
    <row r="36" spans="1:14" x14ac:dyDescent="0.25">
      <c r="A36" s="24" t="s">
        <v>811</v>
      </c>
      <c r="B36" s="15" t="s">
        <v>377</v>
      </c>
      <c r="C36" s="29" t="s">
        <v>37</v>
      </c>
      <c r="D36" s="25" t="s">
        <v>470</v>
      </c>
      <c r="E36" s="17"/>
      <c r="I36" s="20"/>
      <c r="K36" s="21"/>
      <c r="L36" s="20"/>
      <c r="N36" s="11"/>
    </row>
    <row r="37" spans="1:14" x14ac:dyDescent="0.25">
      <c r="A37" s="24" t="s">
        <v>811</v>
      </c>
      <c r="B37" s="15" t="s">
        <v>39</v>
      </c>
      <c r="C37" s="32" t="s">
        <v>37</v>
      </c>
      <c r="D37" s="26" t="s">
        <v>470</v>
      </c>
      <c r="E37" s="17"/>
      <c r="I37" s="20"/>
      <c r="K37" s="21"/>
      <c r="L37" s="20"/>
    </row>
    <row r="38" spans="1:14" x14ac:dyDescent="0.25">
      <c r="A38" s="24" t="s">
        <v>812</v>
      </c>
      <c r="B38" s="15" t="s">
        <v>57</v>
      </c>
      <c r="C38" s="32" t="s">
        <v>644</v>
      </c>
      <c r="D38" s="26" t="s">
        <v>483</v>
      </c>
      <c r="E38" s="17"/>
      <c r="I38" s="20">
        <v>172</v>
      </c>
      <c r="J38" s="21">
        <f>+SUM(I38/2)</f>
        <v>86</v>
      </c>
      <c r="K38" s="21">
        <f>+SUM(J38/3*2)</f>
        <v>57.333333333333336</v>
      </c>
      <c r="L38" s="20">
        <f>+SUM(J38/3)</f>
        <v>28.666666666666668</v>
      </c>
      <c r="N38" s="11"/>
    </row>
    <row r="39" spans="1:14" x14ac:dyDescent="0.25">
      <c r="A39" s="24" t="s">
        <v>812</v>
      </c>
      <c r="B39" s="15" t="s">
        <v>39</v>
      </c>
      <c r="C39" s="32" t="s">
        <v>644</v>
      </c>
      <c r="D39" s="26" t="s">
        <v>483</v>
      </c>
      <c r="E39" s="17"/>
      <c r="I39" s="20"/>
      <c r="K39" s="21"/>
      <c r="L39" s="20"/>
    </row>
    <row r="40" spans="1:14" x14ac:dyDescent="0.25">
      <c r="A40" s="24" t="s">
        <v>813</v>
      </c>
      <c r="B40" s="15" t="s">
        <v>58</v>
      </c>
      <c r="C40" s="29" t="s">
        <v>59</v>
      </c>
      <c r="D40" s="25" t="s">
        <v>485</v>
      </c>
      <c r="E40" s="17"/>
      <c r="I40" s="20"/>
      <c r="K40" s="21"/>
      <c r="L40" s="20"/>
    </row>
    <row r="41" spans="1:14" x14ac:dyDescent="0.25">
      <c r="A41" s="24" t="s">
        <v>813</v>
      </c>
      <c r="B41" s="15" t="s">
        <v>60</v>
      </c>
      <c r="C41" s="29" t="s">
        <v>59</v>
      </c>
      <c r="D41" s="25" t="s">
        <v>485</v>
      </c>
      <c r="E41" s="27" t="s">
        <v>16</v>
      </c>
      <c r="F41" s="28">
        <v>139</v>
      </c>
      <c r="G41" s="29" t="s">
        <v>37</v>
      </c>
      <c r="H41" s="29" t="s">
        <v>393</v>
      </c>
      <c r="I41" s="20">
        <v>3753.5</v>
      </c>
      <c r="J41" s="21">
        <f>+SUM(I41/2*3)</f>
        <v>5630.25</v>
      </c>
      <c r="K41" s="21">
        <f>+SUM(I41)</f>
        <v>3753.5</v>
      </c>
      <c r="L41" s="20">
        <f>+SUM(I41/2)</f>
        <v>1876.75</v>
      </c>
      <c r="N41" s="11"/>
    </row>
    <row r="42" spans="1:14" x14ac:dyDescent="0.25">
      <c r="A42" s="24" t="s">
        <v>813</v>
      </c>
      <c r="B42" s="15" t="s">
        <v>39</v>
      </c>
      <c r="C42" s="29" t="s">
        <v>59</v>
      </c>
      <c r="D42" s="25" t="s">
        <v>485</v>
      </c>
      <c r="E42" s="17"/>
      <c r="I42" s="20"/>
      <c r="L42" s="23"/>
    </row>
    <row r="43" spans="1:14" x14ac:dyDescent="0.25">
      <c r="A43" s="24" t="s">
        <v>814</v>
      </c>
      <c r="B43" s="15" t="s">
        <v>61</v>
      </c>
      <c r="C43" s="29" t="s">
        <v>645</v>
      </c>
      <c r="D43" s="25" t="s">
        <v>486</v>
      </c>
      <c r="E43" s="27" t="s">
        <v>16</v>
      </c>
      <c r="F43" s="28">
        <v>170.5</v>
      </c>
      <c r="G43" s="29" t="s">
        <v>37</v>
      </c>
      <c r="H43" s="25" t="s">
        <v>393</v>
      </c>
      <c r="I43" s="20">
        <v>199.5</v>
      </c>
      <c r="J43" s="21">
        <f>+SUM(I43/2*3)</f>
        <v>299.25</v>
      </c>
      <c r="K43" s="21">
        <f>+SUM(I43)</f>
        <v>199.5</v>
      </c>
      <c r="L43" s="20">
        <f>+SUM(I43/2)</f>
        <v>99.75</v>
      </c>
      <c r="N43" s="11"/>
    </row>
    <row r="44" spans="1:14" x14ac:dyDescent="0.25">
      <c r="A44" s="24" t="s">
        <v>814</v>
      </c>
      <c r="B44" s="15" t="s">
        <v>39</v>
      </c>
      <c r="C44" s="29" t="s">
        <v>645</v>
      </c>
      <c r="D44" s="25" t="s">
        <v>486</v>
      </c>
      <c r="E44" s="17"/>
      <c r="I44" s="20"/>
      <c r="L44" s="23"/>
    </row>
    <row r="45" spans="1:14" x14ac:dyDescent="0.25">
      <c r="A45" s="24" t="s">
        <v>815</v>
      </c>
      <c r="B45" s="15" t="s">
        <v>97</v>
      </c>
      <c r="C45" s="19" t="s">
        <v>37</v>
      </c>
      <c r="D45" s="16" t="s">
        <v>470</v>
      </c>
      <c r="E45" s="17"/>
      <c r="I45" s="20">
        <v>240</v>
      </c>
      <c r="J45" s="21">
        <f>+SUM(I45/2)</f>
        <v>120</v>
      </c>
      <c r="K45" s="21">
        <f>+SUM(J45/3*2)</f>
        <v>80</v>
      </c>
      <c r="L45" s="20">
        <f>+SUM(J45/3)</f>
        <v>40</v>
      </c>
      <c r="N45" s="11"/>
    </row>
    <row r="46" spans="1:14" x14ac:dyDescent="0.25">
      <c r="A46" s="24" t="s">
        <v>815</v>
      </c>
      <c r="B46" s="15" t="s">
        <v>39</v>
      </c>
      <c r="C46" s="19" t="s">
        <v>37</v>
      </c>
      <c r="D46" s="16" t="s">
        <v>470</v>
      </c>
      <c r="E46" s="17"/>
      <c r="I46" s="20"/>
      <c r="L46" s="23"/>
    </row>
    <row r="47" spans="1:14" x14ac:dyDescent="0.25">
      <c r="A47" s="24" t="s">
        <v>816</v>
      </c>
      <c r="B47" s="15" t="s">
        <v>75</v>
      </c>
      <c r="C47" s="19" t="s">
        <v>55</v>
      </c>
      <c r="D47" s="16" t="s">
        <v>481</v>
      </c>
      <c r="E47" s="141" t="s">
        <v>487</v>
      </c>
      <c r="F47" s="142"/>
      <c r="G47" s="142"/>
      <c r="H47" s="36"/>
      <c r="I47" s="37">
        <v>241.5</v>
      </c>
      <c r="J47" s="21">
        <f>+SUM(I47/2)</f>
        <v>120.75</v>
      </c>
      <c r="K47" s="21">
        <f>+SUM(J47/3*2)</f>
        <v>80.5</v>
      </c>
      <c r="L47" s="20">
        <f>+SUM(J47/3)</f>
        <v>40.25</v>
      </c>
      <c r="N47" s="11"/>
    </row>
    <row r="48" spans="1:14" x14ac:dyDescent="0.25">
      <c r="A48" s="24" t="s">
        <v>816</v>
      </c>
      <c r="B48" s="15" t="s">
        <v>43</v>
      </c>
      <c r="C48" s="32" t="s">
        <v>55</v>
      </c>
      <c r="D48" s="26" t="s">
        <v>481</v>
      </c>
      <c r="E48" s="27"/>
      <c r="F48" s="28"/>
      <c r="G48" s="35"/>
      <c r="H48" s="25"/>
      <c r="I48" s="33">
        <v>193.2</v>
      </c>
      <c r="J48" s="34">
        <f>+SUM(I48/2)</f>
        <v>96.6</v>
      </c>
      <c r="K48" s="34">
        <f>+SUM(J48/3*2)</f>
        <v>64.399999999999991</v>
      </c>
      <c r="L48" s="33">
        <f>+SUM(J48/3)</f>
        <v>32.199999999999996</v>
      </c>
      <c r="N48" s="11"/>
    </row>
    <row r="49" spans="1:15" x14ac:dyDescent="0.25">
      <c r="A49" s="24" t="s">
        <v>817</v>
      </c>
      <c r="B49" s="15" t="s">
        <v>76</v>
      </c>
      <c r="C49" s="19" t="s">
        <v>646</v>
      </c>
      <c r="D49" s="16" t="s">
        <v>488</v>
      </c>
      <c r="E49" s="27" t="s">
        <v>394</v>
      </c>
      <c r="F49" s="28">
        <v>141</v>
      </c>
      <c r="G49" s="29" t="s">
        <v>37</v>
      </c>
      <c r="H49" s="25" t="s">
        <v>393</v>
      </c>
      <c r="I49" s="20">
        <v>167</v>
      </c>
      <c r="J49" s="34">
        <f>+SUM(I49)</f>
        <v>167</v>
      </c>
      <c r="K49" s="34">
        <f>+SUM(I49/3*2)</f>
        <v>111.33333333333333</v>
      </c>
      <c r="L49" s="33">
        <f>+SUM(I49/3)</f>
        <v>55.666666666666664</v>
      </c>
      <c r="N49" s="11"/>
    </row>
    <row r="50" spans="1:15" x14ac:dyDescent="0.25">
      <c r="A50" s="24" t="s">
        <v>817</v>
      </c>
      <c r="B50" s="15" t="s">
        <v>77</v>
      </c>
      <c r="C50" s="19" t="s">
        <v>646</v>
      </c>
      <c r="D50" s="16" t="s">
        <v>488</v>
      </c>
      <c r="E50" s="17"/>
      <c r="I50" s="20">
        <v>235.5</v>
      </c>
      <c r="J50" s="21">
        <f>+SUM(I50/2)</f>
        <v>117.75</v>
      </c>
      <c r="K50" s="21">
        <f>+SUM(J50/3*2)</f>
        <v>78.5</v>
      </c>
      <c r="L50" s="20">
        <f>+SUM(J50/3)</f>
        <v>39.25</v>
      </c>
      <c r="N50" s="11"/>
    </row>
    <row r="51" spans="1:15" x14ac:dyDescent="0.25">
      <c r="A51" s="24" t="s">
        <v>817</v>
      </c>
      <c r="B51" s="15" t="s">
        <v>39</v>
      </c>
      <c r="C51" s="19" t="s">
        <v>646</v>
      </c>
      <c r="D51" s="16" t="s">
        <v>488</v>
      </c>
      <c r="E51" s="27"/>
      <c r="F51" s="28"/>
      <c r="G51" s="29"/>
      <c r="H51" s="25"/>
      <c r="I51" s="20"/>
      <c r="L51" s="23"/>
    </row>
    <row r="52" spans="1:15" x14ac:dyDescent="0.25">
      <c r="A52" s="24" t="s">
        <v>818</v>
      </c>
      <c r="B52" s="15" t="s">
        <v>78</v>
      </c>
      <c r="C52" s="19" t="s">
        <v>590</v>
      </c>
      <c r="D52" s="16" t="s">
        <v>489</v>
      </c>
      <c r="E52" s="17"/>
      <c r="I52" s="20"/>
      <c r="L52" s="23"/>
    </row>
    <row r="53" spans="1:15" x14ac:dyDescent="0.25">
      <c r="A53" s="24" t="s">
        <v>818</v>
      </c>
      <c r="B53" s="15" t="s">
        <v>39</v>
      </c>
      <c r="C53" s="19" t="s">
        <v>590</v>
      </c>
      <c r="D53" s="16" t="s">
        <v>489</v>
      </c>
      <c r="E53" s="27"/>
      <c r="F53" s="28"/>
      <c r="G53" s="29"/>
      <c r="H53" s="25"/>
      <c r="I53" s="20"/>
      <c r="K53" s="21"/>
      <c r="L53" s="20"/>
      <c r="N53" s="11"/>
    </row>
    <row r="54" spans="1:15" x14ac:dyDescent="0.25">
      <c r="A54" s="24" t="s">
        <v>820</v>
      </c>
      <c r="B54" s="15" t="s">
        <v>79</v>
      </c>
      <c r="C54" s="19" t="s">
        <v>647</v>
      </c>
      <c r="D54" s="16" t="s">
        <v>490</v>
      </c>
      <c r="E54" s="17"/>
      <c r="I54" s="20">
        <v>478</v>
      </c>
      <c r="J54" s="21">
        <f>+SUM(I54/2)</f>
        <v>239</v>
      </c>
      <c r="K54" s="21">
        <f>+SUM(J54/3*2)</f>
        <v>159.33333333333334</v>
      </c>
      <c r="L54" s="20">
        <f>+SUM(J54/3)</f>
        <v>79.666666666666671</v>
      </c>
      <c r="N54" s="11"/>
    </row>
    <row r="55" spans="1:15" x14ac:dyDescent="0.25">
      <c r="A55" s="24" t="s">
        <v>820</v>
      </c>
      <c r="B55" s="15" t="s">
        <v>39</v>
      </c>
      <c r="C55" s="19" t="s">
        <v>647</v>
      </c>
      <c r="D55" s="16" t="s">
        <v>490</v>
      </c>
      <c r="E55" s="17"/>
      <c r="I55" s="23"/>
      <c r="J55" s="22"/>
      <c r="L55" s="23"/>
    </row>
    <row r="56" spans="1:15" x14ac:dyDescent="0.25">
      <c r="A56" s="24" t="s">
        <v>821</v>
      </c>
      <c r="B56" s="15" t="s">
        <v>80</v>
      </c>
      <c r="C56" s="29" t="s">
        <v>348</v>
      </c>
      <c r="D56" s="25" t="s">
        <v>491</v>
      </c>
      <c r="E56" s="27" t="s">
        <v>16</v>
      </c>
      <c r="F56" s="28">
        <v>56</v>
      </c>
      <c r="G56" s="29" t="s">
        <v>37</v>
      </c>
      <c r="H56" s="15" t="s">
        <v>393</v>
      </c>
      <c r="I56" s="20">
        <v>272.5</v>
      </c>
      <c r="J56" s="21">
        <f>+SUM(I56/2*3)</f>
        <v>408.75</v>
      </c>
      <c r="K56" s="21">
        <f>+SUM(I56)</f>
        <v>272.5</v>
      </c>
      <c r="L56" s="20">
        <f>+SUM(I56/2)</f>
        <v>136.25</v>
      </c>
      <c r="N56" s="11"/>
    </row>
    <row r="57" spans="1:15" x14ac:dyDescent="0.25">
      <c r="A57" s="24" t="s">
        <v>821</v>
      </c>
      <c r="B57" s="15" t="s">
        <v>81</v>
      </c>
      <c r="C57" s="29" t="s">
        <v>348</v>
      </c>
      <c r="D57" s="25" t="s">
        <v>491</v>
      </c>
      <c r="E57" s="27"/>
      <c r="F57" s="28"/>
      <c r="G57" s="35"/>
      <c r="H57" s="15"/>
      <c r="I57" s="20">
        <v>1244</v>
      </c>
      <c r="J57" s="21">
        <f>+SUM(I57/2)</f>
        <v>622</v>
      </c>
      <c r="K57" s="21">
        <f>+SUM(J57/3*2)</f>
        <v>414.66666666666669</v>
      </c>
      <c r="L57" s="20">
        <f>+SUM(J57/3)</f>
        <v>207.33333333333334</v>
      </c>
      <c r="N57" s="11"/>
    </row>
    <row r="58" spans="1:15" x14ac:dyDescent="0.25">
      <c r="A58" s="24" t="s">
        <v>821</v>
      </c>
      <c r="B58" s="15" t="s">
        <v>82</v>
      </c>
      <c r="C58" s="29" t="s">
        <v>37</v>
      </c>
      <c r="D58" s="25" t="s">
        <v>470</v>
      </c>
      <c r="E58" s="27"/>
      <c r="F58" s="28"/>
      <c r="G58" s="35"/>
      <c r="H58" s="15"/>
      <c r="I58" s="20">
        <v>147.5</v>
      </c>
      <c r="J58" s="21">
        <f>+SUM(I58/2)</f>
        <v>73.75</v>
      </c>
      <c r="K58" s="21">
        <f>+SUM(J58/3*2)</f>
        <v>49.166666666666664</v>
      </c>
      <c r="L58" s="20">
        <f>+SUM(J58/3)</f>
        <v>24.583333333333332</v>
      </c>
      <c r="N58" s="11"/>
    </row>
    <row r="59" spans="1:15" x14ac:dyDescent="0.25">
      <c r="A59" s="24" t="s">
        <v>821</v>
      </c>
      <c r="B59" s="15" t="s">
        <v>43</v>
      </c>
      <c r="C59" s="29" t="s">
        <v>348</v>
      </c>
      <c r="D59" s="25" t="s">
        <v>491</v>
      </c>
      <c r="E59" s="27"/>
      <c r="F59" s="28"/>
      <c r="G59" s="29"/>
      <c r="H59" s="25"/>
      <c r="I59" s="33">
        <v>808.6</v>
      </c>
      <c r="J59" s="21">
        <f>+SUM(I59/2)</f>
        <v>404.3</v>
      </c>
      <c r="K59" s="21">
        <f>+SUM(J59/3*2)</f>
        <v>269.53333333333336</v>
      </c>
      <c r="L59" s="20">
        <f>+SUM(J59/3)</f>
        <v>134.76666666666668</v>
      </c>
      <c r="N59" s="11"/>
    </row>
    <row r="60" spans="1:15" s="3" customFormat="1" x14ac:dyDescent="0.25">
      <c r="A60" s="24" t="s">
        <v>822</v>
      </c>
      <c r="B60" s="15" t="s">
        <v>83</v>
      </c>
      <c r="C60" s="19" t="s">
        <v>648</v>
      </c>
      <c r="D60" s="16" t="s">
        <v>492</v>
      </c>
      <c r="E60" s="17"/>
      <c r="F60" s="18"/>
      <c r="G60" s="19"/>
      <c r="H60" s="16"/>
      <c r="I60" s="20">
        <v>252.5</v>
      </c>
      <c r="J60" s="21">
        <f>+SUM(I60/2)</f>
        <v>126.25</v>
      </c>
      <c r="K60" s="21">
        <f>+SUM(J60/3*2)</f>
        <v>84.166666666666671</v>
      </c>
      <c r="L60" s="20">
        <f>+SUM(J60/3)</f>
        <v>42.083333333333336</v>
      </c>
      <c r="M60" s="5"/>
      <c r="N60" s="11"/>
      <c r="O60" s="6"/>
    </row>
    <row r="61" spans="1:15" x14ac:dyDescent="0.25">
      <c r="A61" s="24" t="s">
        <v>822</v>
      </c>
      <c r="B61" s="38" t="s">
        <v>494</v>
      </c>
      <c r="C61" s="19" t="s">
        <v>648</v>
      </c>
      <c r="D61" s="16" t="s">
        <v>492</v>
      </c>
      <c r="E61" s="17"/>
      <c r="I61" s="20"/>
      <c r="K61" s="21"/>
      <c r="L61" s="20"/>
      <c r="N61" s="11"/>
    </row>
    <row r="62" spans="1:15" s="3" customFormat="1" x14ac:dyDescent="0.25">
      <c r="A62" s="24" t="s">
        <v>822</v>
      </c>
      <c r="B62" s="15" t="s">
        <v>39</v>
      </c>
      <c r="C62" s="19" t="s">
        <v>648</v>
      </c>
      <c r="D62" s="16" t="s">
        <v>492</v>
      </c>
      <c r="E62" s="17" t="s">
        <v>396</v>
      </c>
      <c r="F62" s="18"/>
      <c r="G62" s="19"/>
      <c r="H62" s="16" t="s">
        <v>393</v>
      </c>
      <c r="I62" s="20">
        <v>63</v>
      </c>
      <c r="J62" s="21">
        <f>+SUM(I62/2*3)</f>
        <v>94.5</v>
      </c>
      <c r="K62" s="22">
        <f>+SUM(I62)</f>
        <v>63</v>
      </c>
      <c r="L62" s="23">
        <f>+SUM(I62/2)</f>
        <v>31.5</v>
      </c>
      <c r="M62" s="5"/>
      <c r="N62" s="11"/>
      <c r="O62" s="6"/>
    </row>
    <row r="63" spans="1:15" x14ac:dyDescent="0.25">
      <c r="A63" s="24" t="s">
        <v>823</v>
      </c>
      <c r="B63" s="15" t="s">
        <v>378</v>
      </c>
      <c r="C63" s="19" t="s">
        <v>649</v>
      </c>
      <c r="D63" s="16" t="s">
        <v>495</v>
      </c>
      <c r="E63" s="17"/>
      <c r="I63" s="20"/>
      <c r="K63" s="21"/>
      <c r="L63" s="20"/>
    </row>
    <row r="64" spans="1:15" x14ac:dyDescent="0.25">
      <c r="A64" s="24" t="s">
        <v>823</v>
      </c>
      <c r="B64" s="15" t="s">
        <v>84</v>
      </c>
      <c r="C64" s="19" t="s">
        <v>649</v>
      </c>
      <c r="D64" s="16" t="s">
        <v>495</v>
      </c>
      <c r="E64" s="17"/>
      <c r="I64" s="20">
        <v>1424.5</v>
      </c>
      <c r="J64" s="21">
        <f>+SUM(I64/2)</f>
        <v>712.25</v>
      </c>
      <c r="K64" s="21">
        <f>+SUM(J64/3*2)</f>
        <v>474.83333333333331</v>
      </c>
      <c r="L64" s="20">
        <f>+SUM(J64/3)</f>
        <v>237.41666666666666</v>
      </c>
      <c r="N64" s="11"/>
    </row>
    <row r="65" spans="1:15" x14ac:dyDescent="0.25">
      <c r="A65" s="24" t="s">
        <v>823</v>
      </c>
      <c r="B65" s="15" t="s">
        <v>39</v>
      </c>
      <c r="C65" s="19" t="s">
        <v>649</v>
      </c>
      <c r="D65" s="16" t="s">
        <v>495</v>
      </c>
      <c r="E65" s="17"/>
      <c r="I65" s="20"/>
      <c r="L65" s="23"/>
    </row>
    <row r="66" spans="1:15" x14ac:dyDescent="0.25">
      <c r="A66" s="24" t="s">
        <v>824</v>
      </c>
      <c r="B66" s="15" t="s">
        <v>86</v>
      </c>
      <c r="C66" s="19" t="s">
        <v>650</v>
      </c>
      <c r="D66" s="16" t="s">
        <v>496</v>
      </c>
      <c r="E66" s="17"/>
      <c r="I66" s="20">
        <v>620</v>
      </c>
      <c r="J66" s="21">
        <f>+SUM(I66/2)</f>
        <v>310</v>
      </c>
      <c r="K66" s="21">
        <f>+SUM(J66/3*2)</f>
        <v>206.66666666666666</v>
      </c>
      <c r="L66" s="20">
        <f>+SUM(J66/3)</f>
        <v>103.33333333333333</v>
      </c>
      <c r="N66" s="11"/>
    </row>
    <row r="67" spans="1:15" x14ac:dyDescent="0.25">
      <c r="A67" s="24" t="s">
        <v>824</v>
      </c>
      <c r="B67" s="15" t="s">
        <v>87</v>
      </c>
      <c r="C67" s="19" t="s">
        <v>650</v>
      </c>
      <c r="D67" s="16" t="s">
        <v>496</v>
      </c>
      <c r="E67" s="17"/>
      <c r="I67" s="20">
        <v>870</v>
      </c>
      <c r="J67" s="21">
        <f>+SUM(I67/2)</f>
        <v>435</v>
      </c>
      <c r="K67" s="21">
        <f>+SUM(J67/3*2)</f>
        <v>290</v>
      </c>
      <c r="L67" s="20">
        <f>+SUM(J67/3)</f>
        <v>145</v>
      </c>
      <c r="N67" s="11"/>
    </row>
    <row r="68" spans="1:15" x14ac:dyDescent="0.25">
      <c r="A68" s="24" t="s">
        <v>824</v>
      </c>
      <c r="B68" s="15" t="s">
        <v>88</v>
      </c>
      <c r="C68" s="19" t="s">
        <v>650</v>
      </c>
      <c r="D68" s="16" t="s">
        <v>496</v>
      </c>
      <c r="E68" s="27"/>
      <c r="F68" s="28"/>
      <c r="H68" s="25"/>
      <c r="I68" s="20">
        <v>753.5</v>
      </c>
      <c r="J68" s="21">
        <f>+SUM(I68/2)</f>
        <v>376.75</v>
      </c>
      <c r="K68" s="21">
        <f>+SUM(J68/3*2)</f>
        <v>251.16666666666666</v>
      </c>
      <c r="L68" s="20">
        <f>+SUM(J68/3)</f>
        <v>125.58333333333333</v>
      </c>
      <c r="N68" s="11"/>
    </row>
    <row r="69" spans="1:15" x14ac:dyDescent="0.25">
      <c r="A69" s="24" t="s">
        <v>824</v>
      </c>
      <c r="B69" s="15" t="s">
        <v>85</v>
      </c>
      <c r="C69" s="32" t="s">
        <v>650</v>
      </c>
      <c r="D69" s="16" t="s">
        <v>496</v>
      </c>
      <c r="E69" s="30"/>
      <c r="F69" s="31"/>
      <c r="G69" s="32"/>
      <c r="H69" s="26"/>
      <c r="I69" s="23"/>
      <c r="J69" s="22"/>
      <c r="L69" s="23"/>
    </row>
    <row r="70" spans="1:15" s="3" customFormat="1" x14ac:dyDescent="0.25">
      <c r="A70" s="24" t="s">
        <v>825</v>
      </c>
      <c r="B70" s="15" t="s">
        <v>89</v>
      </c>
      <c r="C70" s="29" t="s">
        <v>90</v>
      </c>
      <c r="D70" s="25" t="s">
        <v>479</v>
      </c>
      <c r="E70" s="30"/>
      <c r="F70" s="31"/>
      <c r="G70" s="32"/>
      <c r="H70" s="26"/>
      <c r="I70" s="33">
        <v>199.29</v>
      </c>
      <c r="J70" s="34">
        <f>+SUM(I70/2)</f>
        <v>99.644999999999996</v>
      </c>
      <c r="K70" s="34">
        <f>+SUM(J70/3*2)</f>
        <v>66.429999999999993</v>
      </c>
      <c r="L70" s="33">
        <f>+SUM(J70/3)</f>
        <v>33.214999999999996</v>
      </c>
      <c r="M70" s="5"/>
      <c r="N70" s="11"/>
      <c r="O70" s="6"/>
    </row>
    <row r="71" spans="1:15" s="3" customFormat="1" x14ac:dyDescent="0.25">
      <c r="A71" s="24" t="s">
        <v>825</v>
      </c>
      <c r="B71" s="15" t="s">
        <v>91</v>
      </c>
      <c r="C71" s="29" t="s">
        <v>90</v>
      </c>
      <c r="D71" s="25" t="s">
        <v>479</v>
      </c>
      <c r="E71" s="30"/>
      <c r="F71" s="31"/>
      <c r="G71" s="32"/>
      <c r="H71" s="26"/>
      <c r="I71" s="33">
        <v>118.7</v>
      </c>
      <c r="J71" s="34">
        <f>+SUM(I71/2)</f>
        <v>59.35</v>
      </c>
      <c r="K71" s="34">
        <f>+SUM(J71/3*2)</f>
        <v>39.56666666666667</v>
      </c>
      <c r="L71" s="33">
        <f>+SUM(J71/3)</f>
        <v>19.783333333333335</v>
      </c>
      <c r="M71" s="5"/>
      <c r="N71" s="12"/>
      <c r="O71" s="6"/>
    </row>
    <row r="72" spans="1:15" s="3" customFormat="1" x14ac:dyDescent="0.25">
      <c r="A72" s="24" t="s">
        <v>825</v>
      </c>
      <c r="B72" s="15" t="s">
        <v>92</v>
      </c>
      <c r="C72" s="29" t="s">
        <v>90</v>
      </c>
      <c r="D72" s="25" t="s">
        <v>479</v>
      </c>
      <c r="E72" s="30"/>
      <c r="F72" s="31"/>
      <c r="G72" s="32"/>
      <c r="H72" s="26"/>
      <c r="I72" s="33">
        <v>139.71</v>
      </c>
      <c r="J72" s="34">
        <f>+SUM(I72/2)</f>
        <v>69.855000000000004</v>
      </c>
      <c r="K72" s="34">
        <f>+SUM(J72/3*2)</f>
        <v>46.57</v>
      </c>
      <c r="L72" s="33">
        <f>+SUM(J72/3)</f>
        <v>23.285</v>
      </c>
      <c r="M72" s="5"/>
      <c r="N72" s="12"/>
      <c r="O72" s="6"/>
    </row>
    <row r="73" spans="1:15" x14ac:dyDescent="0.25">
      <c r="A73" s="24" t="s">
        <v>826</v>
      </c>
      <c r="B73" s="15" t="s">
        <v>93</v>
      </c>
      <c r="C73" s="19" t="s">
        <v>37</v>
      </c>
      <c r="D73" s="16" t="s">
        <v>470</v>
      </c>
      <c r="E73" s="17"/>
      <c r="I73" s="20">
        <v>262</v>
      </c>
      <c r="J73" s="21">
        <f>+SUM(I73/2)</f>
        <v>131</v>
      </c>
      <c r="K73" s="21">
        <f>+SUM(J73/3*2)</f>
        <v>87.333333333333329</v>
      </c>
      <c r="L73" s="20">
        <f>+SUM(J73/3)</f>
        <v>43.666666666666664</v>
      </c>
      <c r="N73" s="11"/>
    </row>
    <row r="74" spans="1:15" x14ac:dyDescent="0.25">
      <c r="A74" s="24" t="s">
        <v>826</v>
      </c>
      <c r="B74" s="15" t="s">
        <v>109</v>
      </c>
      <c r="C74" s="19" t="s">
        <v>37</v>
      </c>
      <c r="D74" s="16" t="s">
        <v>470</v>
      </c>
      <c r="E74" s="17"/>
      <c r="I74" s="23"/>
      <c r="J74" s="22"/>
      <c r="L74" s="23"/>
    </row>
    <row r="75" spans="1:15" x14ac:dyDescent="0.25">
      <c r="A75" s="24" t="s">
        <v>827</v>
      </c>
      <c r="B75" s="15" t="s">
        <v>94</v>
      </c>
      <c r="C75" s="29" t="s">
        <v>651</v>
      </c>
      <c r="D75" s="25" t="s">
        <v>497</v>
      </c>
      <c r="E75" s="17"/>
      <c r="I75" s="20">
        <v>337.5</v>
      </c>
      <c r="J75" s="21">
        <f>+SUM(I75/2)</f>
        <v>168.75</v>
      </c>
      <c r="K75" s="34">
        <f>+SUM(J75/3*2)</f>
        <v>112.5</v>
      </c>
      <c r="L75" s="33">
        <f>+SUM(J75/3)</f>
        <v>56.25</v>
      </c>
      <c r="N75" s="11"/>
    </row>
    <row r="76" spans="1:15" x14ac:dyDescent="0.25">
      <c r="A76" s="24" t="s">
        <v>827</v>
      </c>
      <c r="B76" s="15" t="s">
        <v>39</v>
      </c>
      <c r="C76" s="29" t="s">
        <v>651</v>
      </c>
      <c r="D76" s="25" t="s">
        <v>497</v>
      </c>
      <c r="E76" s="17"/>
      <c r="I76" s="20"/>
      <c r="L76" s="23"/>
    </row>
    <row r="77" spans="1:15" x14ac:dyDescent="0.25">
      <c r="A77" s="24" t="s">
        <v>828</v>
      </c>
      <c r="B77" s="15" t="s">
        <v>95</v>
      </c>
      <c r="C77" s="19" t="s">
        <v>652</v>
      </c>
      <c r="D77" s="16" t="s">
        <v>498</v>
      </c>
      <c r="E77" s="17" t="s">
        <v>16</v>
      </c>
      <c r="F77" s="39">
        <v>154</v>
      </c>
      <c r="G77" s="19" t="s">
        <v>17</v>
      </c>
      <c r="H77" s="16" t="s">
        <v>393</v>
      </c>
      <c r="I77" s="20">
        <v>108.5</v>
      </c>
      <c r="J77" s="21">
        <f>+SUM(I77/2*3)</f>
        <v>162.75</v>
      </c>
      <c r="K77" s="21">
        <f>+SUM(J77/3*2)</f>
        <v>108.5</v>
      </c>
      <c r="L77" s="20">
        <f>+SUM(J77/3)</f>
        <v>54.25</v>
      </c>
      <c r="N77" s="11"/>
    </row>
    <row r="78" spans="1:15" x14ac:dyDescent="0.25">
      <c r="A78" s="24" t="s">
        <v>828</v>
      </c>
      <c r="B78" s="15" t="s">
        <v>96</v>
      </c>
      <c r="C78" s="19" t="s">
        <v>652</v>
      </c>
      <c r="D78" s="16" t="s">
        <v>498</v>
      </c>
      <c r="E78" s="17"/>
      <c r="I78" s="20"/>
      <c r="L78" s="23"/>
    </row>
    <row r="79" spans="1:15" s="3" customFormat="1" x14ac:dyDescent="0.25">
      <c r="A79" s="24" t="s">
        <v>828</v>
      </c>
      <c r="B79" s="15" t="s">
        <v>39</v>
      </c>
      <c r="C79" s="19" t="s">
        <v>652</v>
      </c>
      <c r="D79" s="16" t="s">
        <v>498</v>
      </c>
      <c r="E79" s="17" t="s">
        <v>395</v>
      </c>
      <c r="F79" s="18"/>
      <c r="G79" s="19"/>
      <c r="H79" s="16" t="s">
        <v>393</v>
      </c>
      <c r="I79" s="23">
        <v>63.5</v>
      </c>
      <c r="J79" s="22">
        <f>+SUM(I79)</f>
        <v>63.5</v>
      </c>
      <c r="K79" s="22">
        <f>+SUM(I79/3*2)</f>
        <v>42.333333333333336</v>
      </c>
      <c r="L79" s="23">
        <f>+SUM(I79/3)</f>
        <v>21.166666666666668</v>
      </c>
      <c r="M79" s="5"/>
      <c r="N79" s="11"/>
      <c r="O79" s="6"/>
    </row>
    <row r="80" spans="1:15" x14ac:dyDescent="0.25">
      <c r="A80" s="24" t="s">
        <v>829</v>
      </c>
      <c r="B80" s="15" t="s">
        <v>39</v>
      </c>
      <c r="C80" s="19" t="s">
        <v>590</v>
      </c>
      <c r="D80" s="16" t="s">
        <v>489</v>
      </c>
      <c r="E80" s="27"/>
      <c r="F80" s="27" t="s">
        <v>385</v>
      </c>
      <c r="G80" s="29"/>
      <c r="H80" s="15"/>
      <c r="I80" s="23"/>
      <c r="L80" s="23"/>
    </row>
    <row r="81" spans="1:15" x14ac:dyDescent="0.25">
      <c r="A81" s="24" t="s">
        <v>829</v>
      </c>
      <c r="B81" s="15" t="s">
        <v>687</v>
      </c>
      <c r="C81" s="19" t="s">
        <v>590</v>
      </c>
      <c r="D81" s="16" t="s">
        <v>489</v>
      </c>
      <c r="E81" s="27"/>
      <c r="F81" s="27" t="s">
        <v>385</v>
      </c>
      <c r="G81" s="29"/>
      <c r="H81" s="15"/>
      <c r="I81" s="23"/>
      <c r="L81" s="23"/>
    </row>
    <row r="82" spans="1:15" x14ac:dyDescent="0.25">
      <c r="A82" s="24" t="s">
        <v>830</v>
      </c>
      <c r="E82" s="17"/>
      <c r="I82" s="20"/>
      <c r="L82" s="23"/>
    </row>
    <row r="83" spans="1:15" s="3" customFormat="1" x14ac:dyDescent="0.25">
      <c r="A83" s="24" t="s">
        <v>831</v>
      </c>
      <c r="B83" s="15" t="s">
        <v>386</v>
      </c>
      <c r="C83" s="19" t="s">
        <v>349</v>
      </c>
      <c r="D83" s="16" t="s">
        <v>499</v>
      </c>
      <c r="E83" s="17" t="s">
        <v>16</v>
      </c>
      <c r="F83" s="18">
        <v>111.5</v>
      </c>
      <c r="G83" s="19" t="s">
        <v>37</v>
      </c>
      <c r="H83" s="16" t="s">
        <v>393</v>
      </c>
      <c r="I83" s="20">
        <v>80502</v>
      </c>
      <c r="J83" s="21">
        <f>+SUM(I83/2*3)</f>
        <v>120753</v>
      </c>
      <c r="K83" s="34">
        <f>+SUM(I83)</f>
        <v>80502</v>
      </c>
      <c r="L83" s="33">
        <f>+SUM(I83/2)</f>
        <v>40251</v>
      </c>
      <c r="M83" s="5"/>
      <c r="N83" s="11"/>
      <c r="O83" s="6"/>
    </row>
    <row r="84" spans="1:15" x14ac:dyDescent="0.25">
      <c r="A84" s="24" t="s">
        <v>831</v>
      </c>
      <c r="B84" s="15" t="s">
        <v>39</v>
      </c>
      <c r="C84" s="19" t="s">
        <v>37</v>
      </c>
      <c r="D84" s="16" t="s">
        <v>470</v>
      </c>
      <c r="E84" s="17"/>
      <c r="I84" s="20"/>
      <c r="L84" s="23"/>
    </row>
    <row r="85" spans="1:15" x14ac:dyDescent="0.25">
      <c r="A85" s="24" t="s">
        <v>832</v>
      </c>
      <c r="B85" s="15" t="s">
        <v>387</v>
      </c>
      <c r="C85" s="19" t="s">
        <v>37</v>
      </c>
      <c r="D85" s="16" t="s">
        <v>470</v>
      </c>
      <c r="E85" s="17"/>
      <c r="I85" s="20"/>
      <c r="L85" s="23"/>
    </row>
    <row r="86" spans="1:15" x14ac:dyDescent="0.25">
      <c r="A86" s="24" t="s">
        <v>832</v>
      </c>
      <c r="B86" s="15" t="s">
        <v>39</v>
      </c>
      <c r="C86" s="19" t="s">
        <v>37</v>
      </c>
      <c r="D86" s="16" t="s">
        <v>470</v>
      </c>
      <c r="E86" s="17"/>
      <c r="I86" s="20"/>
      <c r="L86" s="23"/>
    </row>
    <row r="87" spans="1:15" x14ac:dyDescent="0.25">
      <c r="A87" s="24" t="s">
        <v>833</v>
      </c>
      <c r="B87" s="15" t="s">
        <v>388</v>
      </c>
      <c r="C87" s="19" t="s">
        <v>37</v>
      </c>
      <c r="D87" s="16" t="s">
        <v>470</v>
      </c>
      <c r="E87" s="17"/>
      <c r="I87" s="20">
        <v>189</v>
      </c>
      <c r="J87" s="21">
        <f>+SUM(I87/2)</f>
        <v>94.5</v>
      </c>
      <c r="K87" s="21">
        <f>+SUM(J87/3*2)</f>
        <v>63</v>
      </c>
      <c r="L87" s="20">
        <f>+SUM(J87/3)</f>
        <v>31.5</v>
      </c>
      <c r="N87" s="11"/>
    </row>
    <row r="88" spans="1:15" x14ac:dyDescent="0.25">
      <c r="A88" s="24" t="s">
        <v>833</v>
      </c>
      <c r="B88" s="15" t="s">
        <v>39</v>
      </c>
      <c r="C88" s="19" t="s">
        <v>37</v>
      </c>
      <c r="D88" s="16" t="s">
        <v>470</v>
      </c>
      <c r="E88" s="17"/>
      <c r="I88" s="20"/>
      <c r="L88" s="23"/>
    </row>
    <row r="89" spans="1:15" x14ac:dyDescent="0.25">
      <c r="A89" s="24" t="s">
        <v>834</v>
      </c>
      <c r="B89" s="15" t="s">
        <v>389</v>
      </c>
      <c r="C89" s="19" t="s">
        <v>590</v>
      </c>
      <c r="D89" s="16" t="s">
        <v>500</v>
      </c>
      <c r="E89" s="17"/>
      <c r="I89" s="20">
        <v>158676.5</v>
      </c>
      <c r="J89" s="21">
        <f t="shared" ref="J89:J103" si="3">+SUM(I89/2)</f>
        <v>79338.25</v>
      </c>
      <c r="K89" s="21">
        <f t="shared" ref="K89:K103" si="4">+SUM(J89/3*2)</f>
        <v>52892.166666666664</v>
      </c>
      <c r="L89" s="20">
        <f>+SUM(J89/3)</f>
        <v>26446.083333333332</v>
      </c>
      <c r="N89" s="11"/>
    </row>
    <row r="90" spans="1:15" x14ac:dyDescent="0.25">
      <c r="A90" s="24" t="s">
        <v>834</v>
      </c>
      <c r="B90" s="15" t="s">
        <v>390</v>
      </c>
      <c r="C90" s="19" t="s">
        <v>590</v>
      </c>
      <c r="D90" s="16" t="s">
        <v>500</v>
      </c>
      <c r="E90" s="17"/>
      <c r="I90" s="20">
        <v>157028.5</v>
      </c>
      <c r="J90" s="21">
        <f t="shared" si="3"/>
        <v>78514.25</v>
      </c>
      <c r="K90" s="21">
        <f t="shared" si="4"/>
        <v>52342.833333333336</v>
      </c>
      <c r="L90" s="20">
        <f>+SUM(J90/3)</f>
        <v>26171.416666666668</v>
      </c>
      <c r="N90" s="11"/>
    </row>
    <row r="91" spans="1:15" x14ac:dyDescent="0.25">
      <c r="A91" s="24" t="s">
        <v>834</v>
      </c>
      <c r="B91" s="15" t="s">
        <v>39</v>
      </c>
      <c r="C91" s="19" t="s">
        <v>590</v>
      </c>
      <c r="D91" s="16" t="s">
        <v>500</v>
      </c>
      <c r="E91" s="17"/>
      <c r="I91" s="20"/>
      <c r="K91" s="21"/>
      <c r="L91" s="20"/>
      <c r="N91" s="11"/>
    </row>
    <row r="92" spans="1:15" x14ac:dyDescent="0.25">
      <c r="A92" s="24" t="s">
        <v>835</v>
      </c>
      <c r="B92" s="15" t="s">
        <v>189</v>
      </c>
      <c r="C92" s="19" t="s">
        <v>653</v>
      </c>
      <c r="D92" s="16" t="s">
        <v>501</v>
      </c>
      <c r="E92" s="17"/>
      <c r="I92" s="20">
        <v>335.5</v>
      </c>
      <c r="J92" s="21">
        <f t="shared" si="3"/>
        <v>167.75</v>
      </c>
      <c r="K92" s="21">
        <f t="shared" si="4"/>
        <v>111.83333333333333</v>
      </c>
      <c r="L92" s="20">
        <f t="shared" ref="L92:L103" si="5">+SUM(J92/3)</f>
        <v>55.916666666666664</v>
      </c>
      <c r="N92" s="11"/>
    </row>
    <row r="93" spans="1:15" x14ac:dyDescent="0.25">
      <c r="A93" s="24" t="s">
        <v>835</v>
      </c>
      <c r="B93" s="15" t="s">
        <v>397</v>
      </c>
      <c r="C93" s="19" t="s">
        <v>653</v>
      </c>
      <c r="D93" s="16" t="s">
        <v>501</v>
      </c>
      <c r="E93" s="17"/>
      <c r="I93" s="20">
        <v>232</v>
      </c>
      <c r="J93" s="21">
        <f t="shared" si="3"/>
        <v>116</v>
      </c>
      <c r="K93" s="21">
        <f t="shared" si="4"/>
        <v>77.333333333333329</v>
      </c>
      <c r="L93" s="20">
        <f t="shared" si="5"/>
        <v>38.666666666666664</v>
      </c>
      <c r="N93" s="11"/>
    </row>
    <row r="94" spans="1:15" s="3" customFormat="1" x14ac:dyDescent="0.25">
      <c r="A94" s="24" t="s">
        <v>835</v>
      </c>
      <c r="B94" s="15" t="s">
        <v>73</v>
      </c>
      <c r="C94" s="19" t="s">
        <v>653</v>
      </c>
      <c r="D94" s="16" t="s">
        <v>501</v>
      </c>
      <c r="E94" s="17"/>
      <c r="F94" s="18"/>
      <c r="G94" s="19"/>
      <c r="H94" s="16"/>
      <c r="I94" s="20">
        <v>298.5</v>
      </c>
      <c r="J94" s="21">
        <f t="shared" si="3"/>
        <v>149.25</v>
      </c>
      <c r="K94" s="21">
        <f t="shared" si="4"/>
        <v>99.5</v>
      </c>
      <c r="L94" s="20">
        <f t="shared" si="5"/>
        <v>49.75</v>
      </c>
      <c r="M94" s="5"/>
      <c r="N94" s="11"/>
      <c r="O94" s="6"/>
    </row>
    <row r="95" spans="1:15" x14ac:dyDescent="0.25">
      <c r="A95" s="24" t="s">
        <v>835</v>
      </c>
      <c r="B95" s="15" t="s">
        <v>194</v>
      </c>
      <c r="C95" s="19" t="s">
        <v>653</v>
      </c>
      <c r="D95" s="16" t="s">
        <v>501</v>
      </c>
      <c r="E95" s="30"/>
      <c r="F95" s="31"/>
      <c r="G95" s="32"/>
      <c r="H95" s="26"/>
      <c r="I95" s="33">
        <v>380</v>
      </c>
      <c r="J95" s="34">
        <f t="shared" si="3"/>
        <v>190</v>
      </c>
      <c r="K95" s="34">
        <f t="shared" si="4"/>
        <v>126.66666666666667</v>
      </c>
      <c r="L95" s="33">
        <f t="shared" si="5"/>
        <v>63.333333333333336</v>
      </c>
      <c r="N95" s="11"/>
    </row>
    <row r="96" spans="1:15" s="3" customFormat="1" x14ac:dyDescent="0.25">
      <c r="A96" s="24" t="s">
        <v>835</v>
      </c>
      <c r="B96" s="15" t="s">
        <v>195</v>
      </c>
      <c r="C96" s="19" t="s">
        <v>653</v>
      </c>
      <c r="D96" s="16" t="s">
        <v>501</v>
      </c>
      <c r="E96" s="17"/>
      <c r="F96" s="18"/>
      <c r="G96" s="19"/>
      <c r="H96" s="16"/>
      <c r="I96" s="20">
        <v>368.5</v>
      </c>
      <c r="J96" s="21">
        <f t="shared" si="3"/>
        <v>184.25</v>
      </c>
      <c r="K96" s="21">
        <f t="shared" si="4"/>
        <v>122.83333333333333</v>
      </c>
      <c r="L96" s="20">
        <f t="shared" si="5"/>
        <v>61.416666666666664</v>
      </c>
      <c r="M96" s="5"/>
      <c r="N96" s="11"/>
      <c r="O96" s="6"/>
    </row>
    <row r="97" spans="1:14" x14ac:dyDescent="0.25">
      <c r="A97" s="24" t="s">
        <v>835</v>
      </c>
      <c r="B97" s="15" t="s">
        <v>196</v>
      </c>
      <c r="C97" s="19" t="s">
        <v>653</v>
      </c>
      <c r="D97" s="16" t="s">
        <v>501</v>
      </c>
      <c r="E97" s="17"/>
      <c r="I97" s="20">
        <v>419</v>
      </c>
      <c r="J97" s="21">
        <f t="shared" si="3"/>
        <v>209.5</v>
      </c>
      <c r="K97" s="21">
        <f t="shared" si="4"/>
        <v>139.66666666666666</v>
      </c>
      <c r="L97" s="20">
        <f t="shared" si="5"/>
        <v>69.833333333333329</v>
      </c>
      <c r="N97" s="11"/>
    </row>
    <row r="98" spans="1:14" x14ac:dyDescent="0.25">
      <c r="A98" s="24" t="s">
        <v>835</v>
      </c>
      <c r="B98" s="15" t="s">
        <v>398</v>
      </c>
      <c r="C98" s="19" t="s">
        <v>653</v>
      </c>
      <c r="D98" s="16" t="s">
        <v>501</v>
      </c>
      <c r="E98" s="17"/>
      <c r="I98" s="20">
        <v>266.5</v>
      </c>
      <c r="J98" s="21">
        <f t="shared" si="3"/>
        <v>133.25</v>
      </c>
      <c r="K98" s="21">
        <f t="shared" si="4"/>
        <v>88.833333333333329</v>
      </c>
      <c r="L98" s="20">
        <f t="shared" si="5"/>
        <v>44.416666666666664</v>
      </c>
      <c r="N98" s="11"/>
    </row>
    <row r="99" spans="1:14" x14ac:dyDescent="0.25">
      <c r="A99" s="24" t="s">
        <v>835</v>
      </c>
      <c r="B99" s="15" t="s">
        <v>190</v>
      </c>
      <c r="C99" s="19" t="s">
        <v>653</v>
      </c>
      <c r="D99" s="16" t="s">
        <v>501</v>
      </c>
      <c r="E99" s="17"/>
      <c r="I99" s="20">
        <v>335</v>
      </c>
      <c r="J99" s="21">
        <f t="shared" si="3"/>
        <v>167.5</v>
      </c>
      <c r="K99" s="21">
        <f t="shared" si="4"/>
        <v>111.66666666666667</v>
      </c>
      <c r="L99" s="20">
        <f t="shared" si="5"/>
        <v>55.833333333333336</v>
      </c>
      <c r="N99" s="11"/>
    </row>
    <row r="100" spans="1:14" x14ac:dyDescent="0.25">
      <c r="A100" s="24" t="s">
        <v>835</v>
      </c>
      <c r="B100" s="15" t="s">
        <v>197</v>
      </c>
      <c r="C100" s="19" t="s">
        <v>653</v>
      </c>
      <c r="D100" s="16" t="s">
        <v>501</v>
      </c>
      <c r="E100" s="27"/>
      <c r="I100" s="20">
        <v>332.5</v>
      </c>
      <c r="J100" s="21">
        <f t="shared" si="3"/>
        <v>166.25</v>
      </c>
      <c r="K100" s="21">
        <f t="shared" si="4"/>
        <v>110.83333333333333</v>
      </c>
      <c r="L100" s="20">
        <f t="shared" si="5"/>
        <v>55.416666666666664</v>
      </c>
      <c r="N100" s="11"/>
    </row>
    <row r="101" spans="1:14" x14ac:dyDescent="0.25">
      <c r="A101" s="24" t="s">
        <v>835</v>
      </c>
      <c r="B101" s="15" t="s">
        <v>198</v>
      </c>
      <c r="C101" s="19" t="s">
        <v>653</v>
      </c>
      <c r="D101" s="16" t="s">
        <v>501</v>
      </c>
      <c r="E101" s="27"/>
      <c r="I101" s="20">
        <v>338.5</v>
      </c>
      <c r="J101" s="21">
        <f t="shared" si="3"/>
        <v>169.25</v>
      </c>
      <c r="K101" s="21">
        <f t="shared" si="4"/>
        <v>112.83333333333333</v>
      </c>
      <c r="L101" s="20">
        <f t="shared" si="5"/>
        <v>56.416666666666664</v>
      </c>
      <c r="N101" s="11"/>
    </row>
    <row r="102" spans="1:14" x14ac:dyDescent="0.25">
      <c r="A102" s="24" t="s">
        <v>835</v>
      </c>
      <c r="B102" s="15" t="s">
        <v>199</v>
      </c>
      <c r="C102" s="19" t="s">
        <v>653</v>
      </c>
      <c r="D102" s="16" t="s">
        <v>501</v>
      </c>
      <c r="E102" s="17"/>
      <c r="I102" s="20">
        <v>321.5</v>
      </c>
      <c r="J102" s="21">
        <f t="shared" si="3"/>
        <v>160.75</v>
      </c>
      <c r="K102" s="21">
        <f t="shared" si="4"/>
        <v>107.16666666666667</v>
      </c>
      <c r="L102" s="20">
        <f t="shared" si="5"/>
        <v>53.583333333333336</v>
      </c>
      <c r="N102" s="11"/>
    </row>
    <row r="103" spans="1:14" x14ac:dyDescent="0.25">
      <c r="A103" s="24" t="s">
        <v>835</v>
      </c>
      <c r="B103" s="15" t="s">
        <v>399</v>
      </c>
      <c r="C103" s="19" t="s">
        <v>653</v>
      </c>
      <c r="D103" s="16" t="s">
        <v>501</v>
      </c>
      <c r="E103" s="17"/>
      <c r="I103" s="20">
        <v>257</v>
      </c>
      <c r="J103" s="21">
        <f t="shared" si="3"/>
        <v>128.5</v>
      </c>
      <c r="K103" s="21">
        <f t="shared" si="4"/>
        <v>85.666666666666671</v>
      </c>
      <c r="L103" s="20">
        <f t="shared" si="5"/>
        <v>42.833333333333336</v>
      </c>
      <c r="N103" s="11"/>
    </row>
    <row r="104" spans="1:14" x14ac:dyDescent="0.25">
      <c r="A104" s="24" t="s">
        <v>835</v>
      </c>
      <c r="B104" s="15" t="s">
        <v>43</v>
      </c>
      <c r="C104" s="32" t="s">
        <v>653</v>
      </c>
      <c r="D104" s="26" t="s">
        <v>501</v>
      </c>
      <c r="E104" s="27"/>
      <c r="F104" s="31"/>
      <c r="G104" s="32"/>
      <c r="H104" s="26"/>
      <c r="I104" s="33">
        <v>342</v>
      </c>
      <c r="J104" s="34">
        <f t="shared" ref="J104" si="6">+SUM(I104/2)</f>
        <v>171</v>
      </c>
      <c r="K104" s="34">
        <f t="shared" ref="K104" si="7">+SUM(J104/3*2)</f>
        <v>114</v>
      </c>
      <c r="L104" s="33">
        <f t="shared" ref="L104" si="8">+SUM(J104/3)</f>
        <v>57</v>
      </c>
      <c r="N104" s="11"/>
    </row>
    <row r="105" spans="1:14" x14ac:dyDescent="0.25">
      <c r="A105" s="24" t="s">
        <v>836</v>
      </c>
      <c r="B105" s="15" t="s">
        <v>358</v>
      </c>
      <c r="C105" s="19" t="s">
        <v>654</v>
      </c>
      <c r="D105" s="16" t="s">
        <v>502</v>
      </c>
      <c r="E105" s="17"/>
      <c r="I105" s="20"/>
      <c r="K105" s="21"/>
      <c r="L105" s="20"/>
      <c r="N105" s="11"/>
    </row>
    <row r="106" spans="1:14" x14ac:dyDescent="0.25">
      <c r="A106" s="24" t="s">
        <v>836</v>
      </c>
      <c r="B106" s="15" t="s">
        <v>252</v>
      </c>
      <c r="C106" s="19" t="s">
        <v>654</v>
      </c>
      <c r="D106" s="16" t="s">
        <v>502</v>
      </c>
      <c r="E106" s="27"/>
      <c r="I106" s="20"/>
      <c r="K106" s="21"/>
      <c r="L106" s="20"/>
    </row>
    <row r="107" spans="1:14" x14ac:dyDescent="0.25">
      <c r="A107" s="24" t="s">
        <v>837</v>
      </c>
      <c r="B107" s="15" t="s">
        <v>432</v>
      </c>
      <c r="C107" s="19" t="s">
        <v>503</v>
      </c>
      <c r="D107" s="16" t="s">
        <v>504</v>
      </c>
      <c r="E107" s="27" t="s">
        <v>395</v>
      </c>
      <c r="F107" s="18">
        <v>211</v>
      </c>
      <c r="G107" s="19" t="s">
        <v>433</v>
      </c>
      <c r="H107" s="16" t="s">
        <v>393</v>
      </c>
      <c r="I107" s="20">
        <v>118.5</v>
      </c>
      <c r="J107" s="21">
        <f>+SUM(I107)</f>
        <v>118.5</v>
      </c>
      <c r="K107" s="21">
        <f>+SUM(I107/3*2)</f>
        <v>79</v>
      </c>
      <c r="L107" s="20">
        <f>+SUM(I107/3)</f>
        <v>39.5</v>
      </c>
      <c r="N107" s="11"/>
    </row>
    <row r="108" spans="1:14" x14ac:dyDescent="0.25">
      <c r="A108" s="24" t="s">
        <v>837</v>
      </c>
      <c r="B108" s="15" t="s">
        <v>39</v>
      </c>
      <c r="C108" s="19" t="s">
        <v>503</v>
      </c>
      <c r="D108" s="16" t="s">
        <v>504</v>
      </c>
      <c r="E108" s="17"/>
      <c r="I108" s="20"/>
      <c r="L108" s="23"/>
    </row>
    <row r="109" spans="1:14" x14ac:dyDescent="0.25">
      <c r="A109" s="24" t="s">
        <v>838</v>
      </c>
      <c r="B109" s="15" t="s">
        <v>400</v>
      </c>
      <c r="C109" s="19" t="s">
        <v>590</v>
      </c>
      <c r="D109" s="16" t="s">
        <v>500</v>
      </c>
      <c r="E109" s="17"/>
      <c r="I109" s="20">
        <v>60000</v>
      </c>
      <c r="J109" s="21">
        <f>+SUM(I109/2)</f>
        <v>30000</v>
      </c>
      <c r="K109" s="21">
        <f>+SUM(J109/3*2)</f>
        <v>20000</v>
      </c>
      <c r="L109" s="20">
        <f>+SUM(J109/3)</f>
        <v>10000</v>
      </c>
    </row>
    <row r="110" spans="1:14" x14ac:dyDescent="0.25">
      <c r="A110" s="24" t="s">
        <v>838</v>
      </c>
      <c r="B110" s="15" t="s">
        <v>39</v>
      </c>
      <c r="C110" s="19" t="s">
        <v>590</v>
      </c>
      <c r="D110" s="16" t="s">
        <v>500</v>
      </c>
      <c r="E110" s="17"/>
      <c r="I110" s="20"/>
      <c r="L110" s="23"/>
    </row>
    <row r="111" spans="1:14" x14ac:dyDescent="0.25">
      <c r="A111" s="24" t="s">
        <v>839</v>
      </c>
      <c r="B111" s="15" t="s">
        <v>5</v>
      </c>
      <c r="C111" s="19" t="s">
        <v>590</v>
      </c>
      <c r="D111" s="16" t="s">
        <v>500</v>
      </c>
      <c r="E111" s="17"/>
      <c r="I111" s="20"/>
      <c r="L111" s="23"/>
    </row>
    <row r="112" spans="1:14" x14ac:dyDescent="0.25">
      <c r="A112" s="24" t="s">
        <v>839</v>
      </c>
      <c r="B112" s="15" t="s">
        <v>39</v>
      </c>
      <c r="C112" s="19" t="s">
        <v>590</v>
      </c>
      <c r="D112" s="16" t="s">
        <v>500</v>
      </c>
      <c r="E112" s="17"/>
      <c r="I112" s="20"/>
      <c r="L112" s="23"/>
    </row>
    <row r="113" spans="1:15" s="3" customFormat="1" x14ac:dyDescent="0.25">
      <c r="A113" s="24" t="s">
        <v>840</v>
      </c>
      <c r="B113" s="15" t="s">
        <v>6</v>
      </c>
      <c r="C113" s="29" t="s">
        <v>655</v>
      </c>
      <c r="D113" s="25" t="s">
        <v>505</v>
      </c>
      <c r="E113" s="27" t="s">
        <v>370</v>
      </c>
      <c r="F113" s="18">
        <v>156</v>
      </c>
      <c r="G113" s="19" t="s">
        <v>37</v>
      </c>
      <c r="H113" s="16" t="s">
        <v>393</v>
      </c>
      <c r="I113" s="20">
        <v>45497</v>
      </c>
      <c r="J113" s="21">
        <f>+SUM(I113/2*3)</f>
        <v>68245.5</v>
      </c>
      <c r="K113" s="21">
        <f>+SUM(I113)</f>
        <v>45497</v>
      </c>
      <c r="L113" s="20">
        <f>+SUM(I113/2)</f>
        <v>22748.5</v>
      </c>
      <c r="M113" s="5"/>
      <c r="N113" s="11"/>
      <c r="O113" s="6"/>
    </row>
    <row r="114" spans="1:15" s="3" customFormat="1" x14ac:dyDescent="0.25">
      <c r="A114" s="24" t="s">
        <v>840</v>
      </c>
      <c r="B114" s="15" t="s">
        <v>391</v>
      </c>
      <c r="C114" s="29" t="s">
        <v>655</v>
      </c>
      <c r="D114" s="25" t="s">
        <v>505</v>
      </c>
      <c r="E114" s="27" t="s">
        <v>370</v>
      </c>
      <c r="F114" s="18">
        <v>156</v>
      </c>
      <c r="G114" s="19" t="s">
        <v>37</v>
      </c>
      <c r="H114" s="16" t="s">
        <v>393</v>
      </c>
      <c r="I114" s="20">
        <v>45497</v>
      </c>
      <c r="J114" s="21">
        <f>+SUM(I114/2*3)</f>
        <v>68245.5</v>
      </c>
      <c r="K114" s="21">
        <f>+SUM(I114)</f>
        <v>45497</v>
      </c>
      <c r="L114" s="20">
        <f>+SUM(I114/2)</f>
        <v>22748.5</v>
      </c>
      <c r="M114" s="5"/>
      <c r="N114" s="11"/>
      <c r="O114" s="6"/>
    </row>
    <row r="115" spans="1:15" s="3" customFormat="1" x14ac:dyDescent="0.25">
      <c r="A115" s="24" t="s">
        <v>841</v>
      </c>
      <c r="B115" s="15" t="s">
        <v>98</v>
      </c>
      <c r="C115" s="19" t="s">
        <v>8</v>
      </c>
      <c r="D115" s="16" t="s">
        <v>506</v>
      </c>
      <c r="E115" s="27"/>
      <c r="F115" s="18"/>
      <c r="G115" s="19"/>
      <c r="H115" s="16"/>
      <c r="I115" s="20">
        <v>1950</v>
      </c>
      <c r="J115" s="21">
        <f t="shared" ref="J115:J122" si="9">+SUM(I115/2)</f>
        <v>975</v>
      </c>
      <c r="K115" s="21">
        <f t="shared" ref="K115:K122" si="10">+SUM(J115/3*2)</f>
        <v>650</v>
      </c>
      <c r="L115" s="20">
        <f t="shared" ref="L115:L120" si="11">+SUM(J115/3)</f>
        <v>325</v>
      </c>
      <c r="M115" s="5"/>
      <c r="N115" s="11"/>
      <c r="O115" s="6"/>
    </row>
    <row r="116" spans="1:15" s="3" customFormat="1" x14ac:dyDescent="0.25">
      <c r="A116" s="24" t="s">
        <v>841</v>
      </c>
      <c r="B116" s="15" t="s">
        <v>360</v>
      </c>
      <c r="C116" s="19" t="s">
        <v>8</v>
      </c>
      <c r="D116" s="16" t="s">
        <v>506</v>
      </c>
      <c r="E116" s="17"/>
      <c r="F116" s="18"/>
      <c r="G116" s="19"/>
      <c r="H116" s="16"/>
      <c r="I116" s="20">
        <v>1188</v>
      </c>
      <c r="J116" s="21">
        <f t="shared" si="9"/>
        <v>594</v>
      </c>
      <c r="K116" s="21">
        <f t="shared" si="10"/>
        <v>396</v>
      </c>
      <c r="L116" s="20">
        <f t="shared" si="11"/>
        <v>198</v>
      </c>
      <c r="M116" s="5"/>
      <c r="N116" s="11"/>
      <c r="O116" s="6"/>
    </row>
    <row r="117" spans="1:15" s="3" customFormat="1" x14ac:dyDescent="0.25">
      <c r="A117" s="24" t="s">
        <v>841</v>
      </c>
      <c r="B117" s="15" t="s">
        <v>361</v>
      </c>
      <c r="C117" s="19" t="s">
        <v>8</v>
      </c>
      <c r="D117" s="16" t="s">
        <v>506</v>
      </c>
      <c r="E117" s="17"/>
      <c r="F117" s="18"/>
      <c r="G117" s="19"/>
      <c r="H117" s="16"/>
      <c r="I117" s="20">
        <v>1424</v>
      </c>
      <c r="J117" s="21">
        <f t="shared" si="9"/>
        <v>712</v>
      </c>
      <c r="K117" s="21">
        <f t="shared" si="10"/>
        <v>474.66666666666669</v>
      </c>
      <c r="L117" s="20">
        <f t="shared" si="11"/>
        <v>237.33333333333334</v>
      </c>
      <c r="M117" s="5"/>
      <c r="N117" s="11"/>
      <c r="O117" s="6"/>
    </row>
    <row r="118" spans="1:15" x14ac:dyDescent="0.25">
      <c r="A118" s="24" t="s">
        <v>841</v>
      </c>
      <c r="B118" s="15" t="s">
        <v>27</v>
      </c>
      <c r="C118" s="107" t="s">
        <v>656</v>
      </c>
      <c r="D118" s="40" t="s">
        <v>507</v>
      </c>
      <c r="E118" s="17"/>
      <c r="I118" s="20">
        <v>3193</v>
      </c>
      <c r="J118" s="21">
        <f t="shared" si="9"/>
        <v>1596.5</v>
      </c>
      <c r="K118" s="21">
        <f t="shared" si="10"/>
        <v>1064.3333333333333</v>
      </c>
      <c r="L118" s="20">
        <f t="shared" si="11"/>
        <v>532.16666666666663</v>
      </c>
      <c r="N118" s="11"/>
    </row>
    <row r="119" spans="1:15" x14ac:dyDescent="0.25">
      <c r="A119" s="24" t="s">
        <v>841</v>
      </c>
      <c r="B119" s="15" t="s">
        <v>344</v>
      </c>
      <c r="C119" s="108" t="s">
        <v>656</v>
      </c>
      <c r="D119" s="41" t="s">
        <v>507</v>
      </c>
      <c r="E119" s="17"/>
      <c r="I119" s="20">
        <v>3574</v>
      </c>
      <c r="J119" s="21">
        <f t="shared" si="9"/>
        <v>1787</v>
      </c>
      <c r="K119" s="21">
        <f t="shared" si="10"/>
        <v>1191.3333333333333</v>
      </c>
      <c r="L119" s="20">
        <f t="shared" si="11"/>
        <v>595.66666666666663</v>
      </c>
      <c r="N119" s="11"/>
    </row>
    <row r="120" spans="1:15" s="3" customFormat="1" x14ac:dyDescent="0.25">
      <c r="A120" s="24" t="s">
        <v>841</v>
      </c>
      <c r="B120" s="15" t="s">
        <v>9</v>
      </c>
      <c r="C120" s="19" t="s">
        <v>8</v>
      </c>
      <c r="D120" s="16" t="s">
        <v>506</v>
      </c>
      <c r="E120" s="27"/>
      <c r="F120" s="18"/>
      <c r="G120" s="19"/>
      <c r="H120" s="16"/>
      <c r="I120" s="20">
        <v>1934</v>
      </c>
      <c r="J120" s="21">
        <f t="shared" si="9"/>
        <v>967</v>
      </c>
      <c r="K120" s="21">
        <f t="shared" si="10"/>
        <v>644.66666666666663</v>
      </c>
      <c r="L120" s="20">
        <f t="shared" si="11"/>
        <v>322.33333333333331</v>
      </c>
      <c r="M120" s="5"/>
      <c r="N120" s="11"/>
      <c r="O120" s="6"/>
    </row>
    <row r="121" spans="1:15" s="3" customFormat="1" x14ac:dyDescent="0.25">
      <c r="A121" s="24" t="s">
        <v>841</v>
      </c>
      <c r="B121" s="15" t="s">
        <v>391</v>
      </c>
      <c r="C121" s="32" t="s">
        <v>8</v>
      </c>
      <c r="D121" s="26" t="s">
        <v>506</v>
      </c>
      <c r="E121" s="27"/>
      <c r="F121" s="31"/>
      <c r="G121" s="32"/>
      <c r="H121" s="26"/>
      <c r="I121" s="33">
        <v>1560</v>
      </c>
      <c r="J121" s="34">
        <f t="shared" ref="J121" si="12">+SUM(I121/2)</f>
        <v>780</v>
      </c>
      <c r="K121" s="34">
        <f t="shared" ref="K121" si="13">+SUM(J121/3*2)</f>
        <v>520</v>
      </c>
      <c r="L121" s="33">
        <f t="shared" ref="L121" si="14">+SUM(J121/3)</f>
        <v>260</v>
      </c>
      <c r="M121" s="5"/>
      <c r="N121" s="11"/>
      <c r="O121" s="6"/>
    </row>
    <row r="122" spans="1:15" x14ac:dyDescent="0.25">
      <c r="A122" s="24" t="s">
        <v>842</v>
      </c>
      <c r="B122" s="15" t="s">
        <v>10</v>
      </c>
      <c r="C122" s="32" t="s">
        <v>657</v>
      </c>
      <c r="D122" s="26" t="s">
        <v>508</v>
      </c>
      <c r="E122" s="30"/>
      <c r="F122" s="31"/>
      <c r="G122" s="32"/>
      <c r="H122" s="26"/>
      <c r="I122" s="33">
        <v>552298</v>
      </c>
      <c r="J122" s="34">
        <f t="shared" si="9"/>
        <v>276149</v>
      </c>
      <c r="K122" s="34">
        <f t="shared" si="10"/>
        <v>184099.33333333334</v>
      </c>
      <c r="L122" s="33">
        <f>+SUM(J122/3)</f>
        <v>92049.666666666672</v>
      </c>
      <c r="N122" s="11"/>
    </row>
    <row r="123" spans="1:15" x14ac:dyDescent="0.25">
      <c r="A123" s="24" t="s">
        <v>842</v>
      </c>
      <c r="B123" s="15" t="s">
        <v>43</v>
      </c>
      <c r="C123" s="32" t="s">
        <v>657</v>
      </c>
      <c r="D123" s="26" t="s">
        <v>508</v>
      </c>
      <c r="E123" s="27"/>
      <c r="F123" s="31"/>
      <c r="G123" s="32"/>
      <c r="H123" s="26"/>
      <c r="I123" s="33">
        <v>414223.5</v>
      </c>
      <c r="J123" s="34">
        <f t="shared" ref="J123" si="15">+SUM(I123/2)</f>
        <v>207111.75</v>
      </c>
      <c r="K123" s="34">
        <f t="shared" ref="K123" si="16">+SUM(J123/3*2)</f>
        <v>138074.5</v>
      </c>
      <c r="L123" s="33">
        <f>+SUM(J123/3)</f>
        <v>69037.25</v>
      </c>
      <c r="N123" s="11"/>
    </row>
    <row r="124" spans="1:15" x14ac:dyDescent="0.25">
      <c r="A124" s="24" t="s">
        <v>843</v>
      </c>
      <c r="B124" s="15" t="s">
        <v>11</v>
      </c>
      <c r="C124" s="19" t="s">
        <v>590</v>
      </c>
      <c r="D124" s="16" t="s">
        <v>500</v>
      </c>
      <c r="E124" s="17"/>
      <c r="I124" s="20"/>
      <c r="L124" s="23"/>
    </row>
    <row r="125" spans="1:15" x14ac:dyDescent="0.25">
      <c r="A125" s="24" t="s">
        <v>843</v>
      </c>
      <c r="B125" s="15" t="s">
        <v>12</v>
      </c>
      <c r="C125" s="19" t="s">
        <v>590</v>
      </c>
      <c r="D125" s="16" t="s">
        <v>500</v>
      </c>
      <c r="E125" s="17"/>
      <c r="I125" s="20"/>
      <c r="L125" s="23"/>
    </row>
    <row r="126" spans="1:15" x14ac:dyDescent="0.25">
      <c r="A126" s="24" t="s">
        <v>843</v>
      </c>
      <c r="B126" s="15" t="s">
        <v>39</v>
      </c>
      <c r="C126" s="19" t="s">
        <v>590</v>
      </c>
      <c r="D126" s="16" t="s">
        <v>500</v>
      </c>
      <c r="E126" s="17"/>
      <c r="I126" s="20"/>
      <c r="L126" s="23"/>
    </row>
    <row r="127" spans="1:15" s="3" customFormat="1" x14ac:dyDescent="0.25">
      <c r="A127" s="24" t="s">
        <v>844</v>
      </c>
      <c r="B127" s="15" t="s">
        <v>13</v>
      </c>
      <c r="C127" s="19" t="s">
        <v>14</v>
      </c>
      <c r="D127" s="16" t="s">
        <v>509</v>
      </c>
      <c r="E127" s="17"/>
      <c r="F127" s="18"/>
      <c r="G127" s="19"/>
      <c r="H127" s="16"/>
      <c r="I127" s="20">
        <v>572</v>
      </c>
      <c r="J127" s="21">
        <f>+SUM(I127/2)</f>
        <v>286</v>
      </c>
      <c r="K127" s="21">
        <f>+SUM(J127/3*2)</f>
        <v>190.66666666666666</v>
      </c>
      <c r="L127" s="20">
        <f>+SUM(J127/3)</f>
        <v>95.333333333333329</v>
      </c>
      <c r="M127" s="5"/>
      <c r="N127" s="11"/>
      <c r="O127" s="6"/>
    </row>
    <row r="128" spans="1:15" x14ac:dyDescent="0.25">
      <c r="A128" s="24" t="s">
        <v>845</v>
      </c>
      <c r="B128" s="15" t="s">
        <v>191</v>
      </c>
      <c r="C128" s="19" t="s">
        <v>37</v>
      </c>
      <c r="D128" s="16" t="s">
        <v>470</v>
      </c>
      <c r="E128" s="27"/>
      <c r="I128" s="20">
        <v>238</v>
      </c>
      <c r="J128" s="21">
        <f>+SUM(I128/2)</f>
        <v>119</v>
      </c>
      <c r="K128" s="21">
        <f>+SUM(J128/3*2)</f>
        <v>79.333333333333329</v>
      </c>
      <c r="L128" s="20">
        <f>+SUM(J128/3)</f>
        <v>39.666666666666664</v>
      </c>
      <c r="N128" s="11"/>
    </row>
    <row r="129" spans="1:14" x14ac:dyDescent="0.25">
      <c r="A129" s="24" t="s">
        <v>845</v>
      </c>
      <c r="B129" s="15" t="s">
        <v>39</v>
      </c>
      <c r="C129" s="19" t="s">
        <v>37</v>
      </c>
      <c r="D129" s="16" t="s">
        <v>470</v>
      </c>
      <c r="E129" s="17"/>
      <c r="I129" s="20"/>
      <c r="L129" s="23"/>
    </row>
    <row r="130" spans="1:14" x14ac:dyDescent="0.25">
      <c r="A130" s="24" t="s">
        <v>846</v>
      </c>
      <c r="B130" s="15" t="s">
        <v>136</v>
      </c>
      <c r="C130" s="19" t="s">
        <v>15</v>
      </c>
      <c r="D130" s="16" t="s">
        <v>510</v>
      </c>
      <c r="E130" s="17" t="s">
        <v>16</v>
      </c>
      <c r="F130" s="18">
        <v>285.5</v>
      </c>
      <c r="G130" s="19" t="s">
        <v>17</v>
      </c>
      <c r="H130" s="16" t="s">
        <v>393</v>
      </c>
      <c r="I130" s="20">
        <v>552.5</v>
      </c>
      <c r="J130" s="21">
        <f>+SUM(I130/2*3)</f>
        <v>828.75</v>
      </c>
      <c r="K130" s="21">
        <f>+SUM(I130)</f>
        <v>552.5</v>
      </c>
      <c r="L130" s="20">
        <f>+SUM(I130/2)</f>
        <v>276.25</v>
      </c>
      <c r="N130" s="11"/>
    </row>
    <row r="131" spans="1:14" x14ac:dyDescent="0.25">
      <c r="A131" s="24" t="s">
        <v>846</v>
      </c>
      <c r="B131" s="15" t="s">
        <v>137</v>
      </c>
      <c r="C131" s="19" t="s">
        <v>15</v>
      </c>
      <c r="D131" s="16" t="s">
        <v>510</v>
      </c>
      <c r="E131" s="17" t="s">
        <v>16</v>
      </c>
      <c r="F131" s="18">
        <v>126.5</v>
      </c>
      <c r="G131" s="19" t="s">
        <v>17</v>
      </c>
      <c r="H131" s="16" t="s">
        <v>393</v>
      </c>
      <c r="I131" s="20">
        <v>371</v>
      </c>
      <c r="J131" s="21">
        <f>+SUM(I131/2*3)</f>
        <v>556.5</v>
      </c>
      <c r="K131" s="21">
        <f>+SUM(I131)</f>
        <v>371</v>
      </c>
      <c r="L131" s="20">
        <f>+SUM(I131/2)</f>
        <v>185.5</v>
      </c>
      <c r="N131" s="11"/>
    </row>
    <row r="132" spans="1:14" x14ac:dyDescent="0.25">
      <c r="A132" s="24" t="s">
        <v>846</v>
      </c>
      <c r="B132" s="15" t="s">
        <v>18</v>
      </c>
      <c r="C132" s="19" t="s">
        <v>15</v>
      </c>
      <c r="D132" s="16" t="s">
        <v>510</v>
      </c>
      <c r="E132" s="17"/>
      <c r="I132" s="20">
        <v>1461.5</v>
      </c>
      <c r="J132" s="21">
        <f>+SUM(I132/2)</f>
        <v>730.75</v>
      </c>
      <c r="K132" s="21">
        <f>+SUM(J132/3*2)</f>
        <v>487.16666666666669</v>
      </c>
      <c r="L132" s="20">
        <f>+SUM(J132/3)</f>
        <v>243.58333333333334</v>
      </c>
      <c r="N132" s="11"/>
    </row>
    <row r="133" spans="1:14" x14ac:dyDescent="0.25">
      <c r="A133" s="24" t="s">
        <v>846</v>
      </c>
      <c r="B133" s="15" t="s">
        <v>39</v>
      </c>
      <c r="C133" s="19" t="s">
        <v>15</v>
      </c>
      <c r="D133" s="16" t="s">
        <v>510</v>
      </c>
      <c r="E133" s="17"/>
      <c r="I133" s="20"/>
      <c r="L133" s="23"/>
    </row>
    <row r="134" spans="1:14" x14ac:dyDescent="0.25">
      <c r="A134" s="24" t="s">
        <v>847</v>
      </c>
      <c r="B134" s="15" t="s">
        <v>19</v>
      </c>
      <c r="C134" s="107" t="s">
        <v>658</v>
      </c>
      <c r="D134" s="40" t="s">
        <v>368</v>
      </c>
      <c r="E134" s="17" t="s">
        <v>392</v>
      </c>
      <c r="F134" s="18">
        <v>133.5</v>
      </c>
      <c r="G134" s="19" t="s">
        <v>37</v>
      </c>
      <c r="H134" s="16" t="s">
        <v>393</v>
      </c>
      <c r="I134" s="20">
        <v>65</v>
      </c>
      <c r="J134" s="21">
        <f>+SUM(I134/2*3)</f>
        <v>97.5</v>
      </c>
      <c r="K134" s="21">
        <f>+SUM(I134)</f>
        <v>65</v>
      </c>
      <c r="L134" s="20">
        <f>+SUM(I134/2)</f>
        <v>32.5</v>
      </c>
      <c r="N134" s="11"/>
    </row>
    <row r="135" spans="1:14" x14ac:dyDescent="0.25">
      <c r="A135" s="24" t="s">
        <v>847</v>
      </c>
      <c r="B135" s="15" t="s">
        <v>7</v>
      </c>
      <c r="C135" s="107" t="s">
        <v>658</v>
      </c>
      <c r="D135" s="40" t="s">
        <v>368</v>
      </c>
      <c r="E135" s="17" t="s">
        <v>392</v>
      </c>
      <c r="F135" s="18">
        <v>133.5</v>
      </c>
      <c r="G135" s="19" t="s">
        <v>37</v>
      </c>
      <c r="H135" s="16" t="s">
        <v>393</v>
      </c>
      <c r="I135" s="20">
        <v>65</v>
      </c>
      <c r="J135" s="21">
        <f>+SUM(I135/2*3)</f>
        <v>97.5</v>
      </c>
      <c r="K135" s="21">
        <f>+SUM(I135)</f>
        <v>65</v>
      </c>
      <c r="L135" s="20">
        <f>+SUM(I135/2)</f>
        <v>32.5</v>
      </c>
      <c r="N135" s="11"/>
    </row>
    <row r="136" spans="1:14" x14ac:dyDescent="0.25">
      <c r="A136" s="24" t="s">
        <v>848</v>
      </c>
      <c r="B136" s="15" t="s">
        <v>20</v>
      </c>
      <c r="C136" s="107" t="s">
        <v>55</v>
      </c>
      <c r="D136" s="40" t="s">
        <v>481</v>
      </c>
      <c r="E136" s="17"/>
      <c r="I136" s="20">
        <v>202</v>
      </c>
      <c r="J136" s="21">
        <f>+SUM(I136/2)</f>
        <v>101</v>
      </c>
      <c r="K136" s="21">
        <f>+SUM(J136/3*2)</f>
        <v>67.333333333333329</v>
      </c>
      <c r="L136" s="20">
        <f>+SUM(J136/3)</f>
        <v>33.666666666666664</v>
      </c>
      <c r="N136" s="11"/>
    </row>
    <row r="137" spans="1:14" x14ac:dyDescent="0.25">
      <c r="A137" s="24" t="s">
        <v>848</v>
      </c>
      <c r="B137" s="15" t="s">
        <v>7</v>
      </c>
      <c r="C137" s="107" t="s">
        <v>55</v>
      </c>
      <c r="D137" s="40" t="s">
        <v>481</v>
      </c>
      <c r="E137" s="27"/>
      <c r="F137" s="31"/>
      <c r="G137" s="32"/>
      <c r="H137" s="26"/>
      <c r="I137" s="33">
        <v>151.5</v>
      </c>
      <c r="J137" s="34">
        <f>+SUM(I137/2)</f>
        <v>75.75</v>
      </c>
      <c r="K137" s="21">
        <f>+SUM(J137/3*2)</f>
        <v>50.5</v>
      </c>
      <c r="L137" s="20">
        <f>+SUM(J137/3)</f>
        <v>25.25</v>
      </c>
      <c r="N137" s="11"/>
    </row>
    <row r="138" spans="1:14" x14ac:dyDescent="0.25">
      <c r="A138" s="24" t="s">
        <v>849</v>
      </c>
      <c r="B138" s="15" t="s">
        <v>200</v>
      </c>
      <c r="C138" s="107" t="s">
        <v>21</v>
      </c>
      <c r="D138" s="40" t="s">
        <v>511</v>
      </c>
      <c r="E138" s="17" t="s">
        <v>392</v>
      </c>
      <c r="F138" s="18">
        <v>126</v>
      </c>
      <c r="G138" s="19" t="s">
        <v>17</v>
      </c>
      <c r="H138" s="16" t="s">
        <v>393</v>
      </c>
      <c r="I138" s="20">
        <v>1296.5</v>
      </c>
      <c r="J138" s="21">
        <f>+SUM(I138/2*3)</f>
        <v>1944.75</v>
      </c>
      <c r="K138" s="21">
        <f>+SUM(I138)</f>
        <v>1296.5</v>
      </c>
      <c r="L138" s="20">
        <f>+SUM(I138/2)</f>
        <v>648.25</v>
      </c>
      <c r="N138" s="11"/>
    </row>
    <row r="139" spans="1:14" x14ac:dyDescent="0.25">
      <c r="A139" s="24" t="s">
        <v>849</v>
      </c>
      <c r="B139" s="15" t="s">
        <v>22</v>
      </c>
      <c r="C139" s="107" t="s">
        <v>21</v>
      </c>
      <c r="D139" s="40" t="s">
        <v>511</v>
      </c>
      <c r="E139" s="17" t="s">
        <v>392</v>
      </c>
      <c r="F139" s="31">
        <v>94.5</v>
      </c>
      <c r="G139" s="32" t="s">
        <v>17</v>
      </c>
      <c r="H139" s="26" t="s">
        <v>393</v>
      </c>
      <c r="I139" s="33">
        <v>972.38</v>
      </c>
      <c r="J139" s="34">
        <f>+SUM(I139/2*3)</f>
        <v>1458.57</v>
      </c>
      <c r="K139" s="34">
        <f>+SUM(I139)</f>
        <v>972.38</v>
      </c>
      <c r="L139" s="33">
        <f>+SUM(I139/2)</f>
        <v>486.19</v>
      </c>
    </row>
    <row r="140" spans="1:14" x14ac:dyDescent="0.25">
      <c r="A140" s="24" t="s">
        <v>850</v>
      </c>
      <c r="B140" s="15" t="s">
        <v>404</v>
      </c>
      <c r="C140" s="107" t="s">
        <v>405</v>
      </c>
      <c r="D140" s="40" t="s">
        <v>513</v>
      </c>
      <c r="E140" s="17"/>
      <c r="I140" s="20">
        <v>2095.5</v>
      </c>
      <c r="J140" s="21">
        <f>+SUM(I140/2)</f>
        <v>1047.75</v>
      </c>
      <c r="K140" s="21">
        <f>+SUM(J140/3*2)</f>
        <v>698.5</v>
      </c>
      <c r="L140" s="20">
        <f>+SUM(J140/3)</f>
        <v>349.25</v>
      </c>
      <c r="N140" s="11"/>
    </row>
    <row r="141" spans="1:14" x14ac:dyDescent="0.25">
      <c r="A141" s="24" t="s">
        <v>850</v>
      </c>
      <c r="B141" s="15" t="s">
        <v>406</v>
      </c>
      <c r="C141" s="108" t="s">
        <v>405</v>
      </c>
      <c r="D141" s="41" t="s">
        <v>513</v>
      </c>
      <c r="E141" s="27"/>
      <c r="I141" s="20">
        <v>2095.5</v>
      </c>
      <c r="J141" s="21">
        <f>+SUM(I141/2)</f>
        <v>1047.75</v>
      </c>
      <c r="K141" s="21">
        <f>+SUM(J141/3*2)</f>
        <v>698.5</v>
      </c>
      <c r="L141" s="20">
        <f>+SUM(J141/3)</f>
        <v>349.25</v>
      </c>
      <c r="N141" s="11"/>
    </row>
    <row r="142" spans="1:14" x14ac:dyDescent="0.25">
      <c r="A142" s="24" t="s">
        <v>851</v>
      </c>
      <c r="B142" s="15" t="s">
        <v>407</v>
      </c>
      <c r="C142" s="108" t="s">
        <v>408</v>
      </c>
      <c r="D142" s="41" t="s">
        <v>514</v>
      </c>
      <c r="E142" s="17"/>
      <c r="I142" s="20">
        <v>47393.5</v>
      </c>
      <c r="J142" s="21">
        <f>+SUM(I142/2)</f>
        <v>23696.75</v>
      </c>
      <c r="K142" s="21">
        <f>+SUM(J142/3*2)</f>
        <v>15797.833333333334</v>
      </c>
      <c r="L142" s="20">
        <f>+SUM(J142/3)</f>
        <v>7898.916666666667</v>
      </c>
      <c r="N142" s="11"/>
    </row>
    <row r="143" spans="1:14" x14ac:dyDescent="0.25">
      <c r="A143" s="24" t="s">
        <v>851</v>
      </c>
      <c r="B143" s="15" t="s">
        <v>39</v>
      </c>
      <c r="C143" s="108" t="s">
        <v>408</v>
      </c>
      <c r="D143" s="41" t="s">
        <v>514</v>
      </c>
      <c r="E143" s="17"/>
      <c r="I143" s="20"/>
      <c r="L143" s="23"/>
    </row>
    <row r="144" spans="1:14" x14ac:dyDescent="0.25">
      <c r="A144" s="24" t="s">
        <v>852</v>
      </c>
      <c r="B144" s="15" t="s">
        <v>409</v>
      </c>
      <c r="C144" s="19" t="s">
        <v>351</v>
      </c>
      <c r="D144" s="16" t="s">
        <v>475</v>
      </c>
      <c r="E144" s="17" t="s">
        <v>16</v>
      </c>
      <c r="F144" s="18">
        <v>119.5</v>
      </c>
      <c r="G144" s="19" t="s">
        <v>37</v>
      </c>
      <c r="H144" s="16" t="s">
        <v>393</v>
      </c>
      <c r="I144" s="20">
        <v>185</v>
      </c>
      <c r="J144" s="34">
        <f>+SUM(I144/2*3)</f>
        <v>277.5</v>
      </c>
      <c r="K144" s="34">
        <f>+SUM(I144)</f>
        <v>185</v>
      </c>
      <c r="L144" s="33">
        <f>+SUM(I144/2)</f>
        <v>92.5</v>
      </c>
      <c r="N144" s="11"/>
    </row>
    <row r="145" spans="1:18" x14ac:dyDescent="0.25">
      <c r="A145" s="24" t="s">
        <v>852</v>
      </c>
      <c r="B145" s="15" t="s">
        <v>39</v>
      </c>
      <c r="C145" s="19" t="s">
        <v>351</v>
      </c>
      <c r="D145" s="16" t="s">
        <v>475</v>
      </c>
      <c r="E145" s="17"/>
      <c r="I145" s="20"/>
      <c r="L145" s="23"/>
    </row>
    <row r="146" spans="1:18" x14ac:dyDescent="0.25">
      <c r="A146" s="24" t="s">
        <v>853</v>
      </c>
      <c r="B146" s="15" t="s">
        <v>410</v>
      </c>
      <c r="C146" s="108" t="s">
        <v>352</v>
      </c>
      <c r="D146" s="41" t="s">
        <v>515</v>
      </c>
      <c r="E146" s="17" t="s">
        <v>392</v>
      </c>
      <c r="F146" s="31">
        <v>140.5</v>
      </c>
      <c r="G146" s="32" t="s">
        <v>37</v>
      </c>
      <c r="H146" s="26" t="s">
        <v>393</v>
      </c>
      <c r="I146" s="33">
        <v>2846</v>
      </c>
      <c r="J146" s="34">
        <f>+SUM(I146/2*3)</f>
        <v>4269</v>
      </c>
      <c r="K146" s="34">
        <f>+SUM(I146)</f>
        <v>2846</v>
      </c>
      <c r="L146" s="33">
        <f>+SUM(I146/2)</f>
        <v>1423</v>
      </c>
      <c r="N146" s="11"/>
    </row>
    <row r="147" spans="1:18" x14ac:dyDescent="0.25">
      <c r="A147" s="24" t="s">
        <v>853</v>
      </c>
      <c r="B147" s="15" t="s">
        <v>39</v>
      </c>
      <c r="C147" s="108" t="s">
        <v>352</v>
      </c>
      <c r="D147" s="41" t="s">
        <v>515</v>
      </c>
      <c r="E147" s="17"/>
      <c r="I147" s="20"/>
      <c r="L147" s="23"/>
    </row>
    <row r="148" spans="1:18" x14ac:dyDescent="0.25">
      <c r="A148" s="24" t="s">
        <v>854</v>
      </c>
      <c r="B148" s="15" t="s">
        <v>379</v>
      </c>
      <c r="C148" s="19" t="s">
        <v>37</v>
      </c>
      <c r="D148" s="16" t="s">
        <v>470</v>
      </c>
      <c r="E148" s="17"/>
      <c r="I148" s="20"/>
      <c r="K148" s="21"/>
      <c r="L148" s="20"/>
      <c r="N148" s="11"/>
    </row>
    <row r="149" spans="1:18" x14ac:dyDescent="0.25">
      <c r="A149" s="24" t="s">
        <v>855</v>
      </c>
      <c r="B149" s="15" t="s">
        <v>459</v>
      </c>
      <c r="C149" s="19" t="s">
        <v>37</v>
      </c>
      <c r="D149" s="16" t="s">
        <v>470</v>
      </c>
      <c r="E149" s="17"/>
      <c r="I149" s="20"/>
      <c r="K149" s="21"/>
      <c r="L149" s="20"/>
      <c r="N149" s="11"/>
    </row>
    <row r="150" spans="1:18" s="3" customFormat="1" x14ac:dyDescent="0.25">
      <c r="A150" s="24" t="s">
        <v>855</v>
      </c>
      <c r="B150" s="15" t="s">
        <v>411</v>
      </c>
      <c r="C150" s="19" t="s">
        <v>37</v>
      </c>
      <c r="D150" s="16" t="s">
        <v>470</v>
      </c>
      <c r="E150" s="17"/>
      <c r="F150" s="18"/>
      <c r="G150" s="19"/>
      <c r="H150" s="16"/>
      <c r="I150" s="20">
        <v>215</v>
      </c>
      <c r="J150" s="21">
        <f>+SUM(I150/2)</f>
        <v>107.5</v>
      </c>
      <c r="K150" s="21">
        <f>+SUM(J150/3*2)</f>
        <v>71.666666666666671</v>
      </c>
      <c r="L150" s="20">
        <f>+SUM(J150/3)</f>
        <v>35.833333333333336</v>
      </c>
      <c r="M150" s="5"/>
      <c r="N150" s="11"/>
      <c r="O150" s="6"/>
    </row>
    <row r="151" spans="1:18" s="3" customFormat="1" x14ac:dyDescent="0.25">
      <c r="A151" s="24" t="s">
        <v>855</v>
      </c>
      <c r="B151" s="15" t="s">
        <v>412</v>
      </c>
      <c r="C151" s="19" t="s">
        <v>37</v>
      </c>
      <c r="D151" s="16" t="s">
        <v>470</v>
      </c>
      <c r="E151" s="17"/>
      <c r="F151" s="18"/>
      <c r="G151" s="19"/>
      <c r="H151" s="16"/>
      <c r="I151" s="20">
        <v>268</v>
      </c>
      <c r="J151" s="21">
        <f>+SUM(I151/2)</f>
        <v>134</v>
      </c>
      <c r="K151" s="21">
        <f>+SUM(J151/3*2)</f>
        <v>89.333333333333329</v>
      </c>
      <c r="L151" s="20">
        <f>+SUM(J151/3)</f>
        <v>44.666666666666664</v>
      </c>
      <c r="M151" s="5"/>
      <c r="N151" s="11"/>
      <c r="O151" s="6"/>
    </row>
    <row r="152" spans="1:18" x14ac:dyDescent="0.25">
      <c r="A152" s="24" t="s">
        <v>856</v>
      </c>
      <c r="B152" s="15" t="s">
        <v>192</v>
      </c>
      <c r="C152" s="19" t="s">
        <v>659</v>
      </c>
      <c r="D152" s="16" t="s">
        <v>516</v>
      </c>
      <c r="E152" s="17"/>
      <c r="I152" s="20">
        <v>1563</v>
      </c>
      <c r="J152" s="21">
        <f>+SUM(I152/2)</f>
        <v>781.5</v>
      </c>
      <c r="K152" s="21">
        <f>+SUM(J152/3*2)</f>
        <v>521</v>
      </c>
      <c r="L152" s="20">
        <f>+SUM(J152/3)</f>
        <v>260.5</v>
      </c>
      <c r="N152" s="11"/>
    </row>
    <row r="153" spans="1:18" x14ac:dyDescent="0.25">
      <c r="A153" s="24" t="s">
        <v>856</v>
      </c>
      <c r="B153" s="15" t="s">
        <v>413</v>
      </c>
      <c r="C153" s="19" t="s">
        <v>659</v>
      </c>
      <c r="D153" s="41" t="s">
        <v>516</v>
      </c>
      <c r="E153" s="17" t="s">
        <v>392</v>
      </c>
      <c r="F153" s="31">
        <v>181.5</v>
      </c>
      <c r="G153" s="32" t="s">
        <v>37</v>
      </c>
      <c r="H153" s="26" t="s">
        <v>393</v>
      </c>
      <c r="I153" s="33">
        <v>761</v>
      </c>
      <c r="J153" s="34">
        <f>+SUM(I153/2*3)</f>
        <v>1141.5</v>
      </c>
      <c r="K153" s="34">
        <f>+SUM(I153)</f>
        <v>761</v>
      </c>
      <c r="L153" s="33">
        <f>+SUM(I153/2)</f>
        <v>380.5</v>
      </c>
      <c r="N153" s="11"/>
    </row>
    <row r="154" spans="1:18" x14ac:dyDescent="0.25">
      <c r="A154" s="24" t="s">
        <v>856</v>
      </c>
      <c r="B154" s="15" t="s">
        <v>39</v>
      </c>
      <c r="C154" s="19" t="s">
        <v>659</v>
      </c>
      <c r="D154" s="41" t="s">
        <v>516</v>
      </c>
      <c r="E154" s="17"/>
      <c r="I154" s="20"/>
      <c r="L154" s="23"/>
    </row>
    <row r="155" spans="1:18" s="3" customFormat="1" x14ac:dyDescent="0.25">
      <c r="A155" s="24" t="s">
        <v>857</v>
      </c>
      <c r="B155" s="15" t="s">
        <v>414</v>
      </c>
      <c r="C155" s="108" t="s">
        <v>37</v>
      </c>
      <c r="D155" s="41" t="s">
        <v>470</v>
      </c>
      <c r="E155" s="17"/>
      <c r="F155" s="18"/>
      <c r="G155" s="19"/>
      <c r="H155" s="16"/>
      <c r="I155" s="20">
        <v>208.5</v>
      </c>
      <c r="J155" s="21">
        <f>+SUM(I155/2)</f>
        <v>104.25</v>
      </c>
      <c r="K155" s="22">
        <f>+SUM(J155/3*2)</f>
        <v>69.5</v>
      </c>
      <c r="L155" s="20">
        <f>+SUM(J155/3)</f>
        <v>34.75</v>
      </c>
      <c r="M155" s="5"/>
      <c r="N155" s="11"/>
      <c r="O155" s="6"/>
    </row>
    <row r="156" spans="1:18" x14ac:dyDescent="0.25">
      <c r="A156" s="24" t="s">
        <v>857</v>
      </c>
      <c r="B156" s="15" t="s">
        <v>39</v>
      </c>
      <c r="C156" s="108" t="s">
        <v>37</v>
      </c>
      <c r="D156" s="41" t="s">
        <v>470</v>
      </c>
      <c r="E156" s="17"/>
      <c r="I156" s="20"/>
      <c r="L156" s="23"/>
    </row>
    <row r="157" spans="1:18" s="3" customFormat="1" x14ac:dyDescent="0.25">
      <c r="A157" s="24" t="s">
        <v>858</v>
      </c>
      <c r="B157" s="15" t="s">
        <v>415</v>
      </c>
      <c r="C157" s="108" t="s">
        <v>518</v>
      </c>
      <c r="D157" s="41" t="s">
        <v>512</v>
      </c>
      <c r="E157" s="17" t="s">
        <v>16</v>
      </c>
      <c r="F157" s="18">
        <v>133.5</v>
      </c>
      <c r="G157" s="19" t="s">
        <v>37</v>
      </c>
      <c r="H157" s="16" t="s">
        <v>393</v>
      </c>
      <c r="I157" s="20">
        <v>1295</v>
      </c>
      <c r="J157" s="21">
        <f>+SUM(I157/2*3)</f>
        <v>1942.5</v>
      </c>
      <c r="K157" s="22">
        <f>+SUM(I157)</f>
        <v>1295</v>
      </c>
      <c r="L157" s="20">
        <f>+SUM(I157/2)</f>
        <v>647.5</v>
      </c>
      <c r="M157" s="5"/>
      <c r="N157" s="11"/>
      <c r="O157" s="6"/>
    </row>
    <row r="158" spans="1:18" x14ac:dyDescent="0.25">
      <c r="A158" s="24" t="s">
        <v>858</v>
      </c>
      <c r="B158" s="15" t="s">
        <v>39</v>
      </c>
      <c r="C158" s="108" t="s">
        <v>37</v>
      </c>
      <c r="D158" s="41" t="s">
        <v>470</v>
      </c>
      <c r="E158" s="17"/>
      <c r="I158" s="20"/>
      <c r="L158" s="23"/>
    </row>
    <row r="159" spans="1:18" x14ac:dyDescent="0.25">
      <c r="A159" s="24" t="s">
        <v>859</v>
      </c>
      <c r="B159" s="15" t="s">
        <v>416</v>
      </c>
      <c r="C159" s="108" t="s">
        <v>55</v>
      </c>
      <c r="D159" s="41" t="s">
        <v>481</v>
      </c>
      <c r="E159" s="17"/>
      <c r="I159" s="20">
        <v>176</v>
      </c>
      <c r="J159" s="21">
        <f>+SUM(I159/2)</f>
        <v>88</v>
      </c>
      <c r="K159" s="21">
        <f>+SUM(J159/3*2)</f>
        <v>58.666666666666664</v>
      </c>
      <c r="L159" s="20">
        <f>+SUM(J159/3)</f>
        <v>29.333333333333332</v>
      </c>
      <c r="N159" s="11"/>
      <c r="O159" s="12"/>
      <c r="P159" s="4"/>
      <c r="Q159" s="4"/>
      <c r="R159" s="4"/>
    </row>
    <row r="160" spans="1:18" x14ac:dyDescent="0.25">
      <c r="A160" s="24" t="s">
        <v>859</v>
      </c>
      <c r="B160" s="15" t="s">
        <v>39</v>
      </c>
      <c r="C160" s="108" t="s">
        <v>55</v>
      </c>
      <c r="D160" s="41" t="s">
        <v>481</v>
      </c>
      <c r="E160" s="17"/>
      <c r="I160" s="20"/>
      <c r="L160" s="23"/>
    </row>
    <row r="161" spans="1:15" s="3" customFormat="1" x14ac:dyDescent="0.25">
      <c r="A161" s="24" t="s">
        <v>860</v>
      </c>
      <c r="B161" s="15" t="s">
        <v>417</v>
      </c>
      <c r="C161" s="108" t="s">
        <v>418</v>
      </c>
      <c r="D161" s="41" t="s">
        <v>517</v>
      </c>
      <c r="E161" s="17" t="s">
        <v>16</v>
      </c>
      <c r="F161" s="18">
        <v>274.5</v>
      </c>
      <c r="G161" s="19" t="s">
        <v>37</v>
      </c>
      <c r="H161" s="16" t="s">
        <v>393</v>
      </c>
      <c r="I161" s="20">
        <v>1719.5</v>
      </c>
      <c r="J161" s="21">
        <f>+SUM(I161/2*3)</f>
        <v>2579.25</v>
      </c>
      <c r="K161" s="21">
        <f>+SUM(I161)</f>
        <v>1719.5</v>
      </c>
      <c r="L161" s="20">
        <f>+SUM(I161/2)</f>
        <v>859.75</v>
      </c>
      <c r="M161" s="5"/>
      <c r="N161" s="11"/>
      <c r="O161" s="6"/>
    </row>
    <row r="162" spans="1:15" x14ac:dyDescent="0.25">
      <c r="A162" s="24" t="s">
        <v>860</v>
      </c>
      <c r="B162" s="15" t="s">
        <v>39</v>
      </c>
      <c r="C162" s="108" t="s">
        <v>418</v>
      </c>
      <c r="D162" s="41" t="s">
        <v>517</v>
      </c>
      <c r="E162" s="17"/>
      <c r="I162" s="20"/>
      <c r="L162" s="23"/>
    </row>
    <row r="163" spans="1:15" x14ac:dyDescent="0.25">
      <c r="A163" s="24" t="s">
        <v>861</v>
      </c>
      <c r="B163" s="15" t="s">
        <v>380</v>
      </c>
      <c r="C163" s="108" t="s">
        <v>419</v>
      </c>
      <c r="D163" s="41" t="s">
        <v>519</v>
      </c>
      <c r="E163" s="17"/>
      <c r="I163" s="20">
        <v>138</v>
      </c>
      <c r="J163" s="21">
        <f>+SUM(I163/2)</f>
        <v>69</v>
      </c>
      <c r="K163" s="21">
        <f>+SUM(J163/3*2)</f>
        <v>46</v>
      </c>
      <c r="L163" s="20">
        <f>+SUM(J163/3)</f>
        <v>23</v>
      </c>
      <c r="N163" s="11"/>
    </row>
    <row r="164" spans="1:15" x14ac:dyDescent="0.25">
      <c r="A164" s="24" t="s">
        <v>861</v>
      </c>
      <c r="B164" s="15" t="s">
        <v>39</v>
      </c>
      <c r="C164" s="108" t="s">
        <v>419</v>
      </c>
      <c r="D164" s="41" t="s">
        <v>519</v>
      </c>
      <c r="E164" s="17"/>
      <c r="I164" s="20"/>
      <c r="L164" s="23"/>
    </row>
    <row r="165" spans="1:15" s="3" customFormat="1" x14ac:dyDescent="0.25">
      <c r="A165" s="24" t="s">
        <v>862</v>
      </c>
      <c r="B165" s="15" t="s">
        <v>420</v>
      </c>
      <c r="C165" s="108" t="s">
        <v>421</v>
      </c>
      <c r="D165" s="41" t="s">
        <v>520</v>
      </c>
      <c r="E165" s="17"/>
      <c r="F165" s="18"/>
      <c r="G165" s="19"/>
      <c r="H165" s="16"/>
      <c r="I165" s="33">
        <v>492</v>
      </c>
      <c r="J165" s="21">
        <f>+SUM(I165/2)</f>
        <v>246</v>
      </c>
      <c r="K165" s="21">
        <f>+SUM(J165/3*2)</f>
        <v>164</v>
      </c>
      <c r="L165" s="20">
        <f>+SUM(J165/3)</f>
        <v>82</v>
      </c>
      <c r="M165" s="5"/>
      <c r="N165" s="11"/>
      <c r="O165" s="6"/>
    </row>
    <row r="166" spans="1:15" x14ac:dyDescent="0.25">
      <c r="A166" s="24" t="s">
        <v>862</v>
      </c>
      <c r="B166" s="15" t="s">
        <v>422</v>
      </c>
      <c r="C166" s="108" t="s">
        <v>421</v>
      </c>
      <c r="D166" s="41" t="s">
        <v>520</v>
      </c>
      <c r="E166" s="17"/>
      <c r="I166" s="20">
        <v>492</v>
      </c>
      <c r="J166" s="21">
        <f>+SUM(I166/2)</f>
        <v>246</v>
      </c>
      <c r="K166" s="21">
        <f>+SUM(J166/3*2)</f>
        <v>164</v>
      </c>
      <c r="L166" s="20">
        <f>+SUM(J166/3)</f>
        <v>82</v>
      </c>
      <c r="N166" s="11"/>
    </row>
    <row r="167" spans="1:15" s="3" customFormat="1" x14ac:dyDescent="0.25">
      <c r="A167" s="24" t="s">
        <v>862</v>
      </c>
      <c r="B167" s="15" t="s">
        <v>521</v>
      </c>
      <c r="C167" s="108" t="s">
        <v>421</v>
      </c>
      <c r="D167" s="41" t="s">
        <v>520</v>
      </c>
      <c r="E167" s="17"/>
      <c r="F167" s="18"/>
      <c r="G167" s="19"/>
      <c r="H167" s="16"/>
      <c r="I167" s="20">
        <v>426.5</v>
      </c>
      <c r="J167" s="21">
        <f>+SUM(I167/2)</f>
        <v>213.25</v>
      </c>
      <c r="K167" s="21">
        <f>+SUM(J167/3*2)</f>
        <v>142.16666666666666</v>
      </c>
      <c r="L167" s="20">
        <f>+SUM(J167/3)</f>
        <v>71.083333333333329</v>
      </c>
      <c r="M167" s="5"/>
      <c r="N167" s="11"/>
      <c r="O167" s="6"/>
    </row>
    <row r="168" spans="1:15" x14ac:dyDescent="0.25">
      <c r="A168" s="24" t="s">
        <v>862</v>
      </c>
      <c r="B168" s="15" t="s">
        <v>252</v>
      </c>
      <c r="C168" s="108" t="s">
        <v>421</v>
      </c>
      <c r="D168" s="41" t="s">
        <v>520</v>
      </c>
      <c r="E168" s="17"/>
      <c r="I168" s="20"/>
      <c r="K168" s="21"/>
      <c r="L168" s="20"/>
    </row>
    <row r="169" spans="1:15" x14ac:dyDescent="0.25">
      <c r="A169" s="24" t="s">
        <v>863</v>
      </c>
      <c r="B169" s="15" t="s">
        <v>423</v>
      </c>
      <c r="C169" s="108" t="s">
        <v>55</v>
      </c>
      <c r="D169" s="41" t="s">
        <v>481</v>
      </c>
      <c r="E169" s="17"/>
      <c r="I169" s="20">
        <v>228.5</v>
      </c>
      <c r="J169" s="21">
        <f>+SUM(I169/2)</f>
        <v>114.25</v>
      </c>
      <c r="K169" s="21">
        <f>+SUM(J169/3*2)</f>
        <v>76.166666666666671</v>
      </c>
      <c r="L169" s="20">
        <f>+SUM(J169/3)</f>
        <v>38.083333333333336</v>
      </c>
      <c r="N169" s="11"/>
    </row>
    <row r="170" spans="1:15" x14ac:dyDescent="0.25">
      <c r="A170" s="24" t="s">
        <v>863</v>
      </c>
      <c r="B170" s="15" t="s">
        <v>424</v>
      </c>
      <c r="C170" s="108" t="s">
        <v>55</v>
      </c>
      <c r="D170" s="41" t="s">
        <v>481</v>
      </c>
      <c r="E170" s="27" t="s">
        <v>396</v>
      </c>
      <c r="H170" s="16" t="s">
        <v>393</v>
      </c>
      <c r="I170" s="20">
        <v>82</v>
      </c>
      <c r="J170" s="21">
        <f>+SUM(I170/2*3)</f>
        <v>123</v>
      </c>
      <c r="K170" s="21">
        <f>+SUM(I170)</f>
        <v>82</v>
      </c>
      <c r="L170" s="20">
        <f>+SUM(I170/2)</f>
        <v>41</v>
      </c>
      <c r="N170" s="11"/>
    </row>
    <row r="171" spans="1:15" x14ac:dyDescent="0.25">
      <c r="A171" s="24" t="s">
        <v>864</v>
      </c>
      <c r="B171" s="15" t="s">
        <v>425</v>
      </c>
      <c r="C171" s="108" t="s">
        <v>55</v>
      </c>
      <c r="D171" s="41" t="s">
        <v>481</v>
      </c>
      <c r="E171" s="17"/>
      <c r="I171" s="20">
        <v>255</v>
      </c>
      <c r="J171" s="21">
        <f t="shared" ref="J171:J176" si="17">+SUM(I171/2)</f>
        <v>127.5</v>
      </c>
      <c r="K171" s="21">
        <f t="shared" ref="K171:K176" si="18">+SUM(J171/3*2)</f>
        <v>85</v>
      </c>
      <c r="L171" s="20">
        <f t="shared" ref="L171:L176" si="19">+SUM(J171/3)</f>
        <v>42.5</v>
      </c>
      <c r="N171" s="11"/>
    </row>
    <row r="172" spans="1:15" x14ac:dyDescent="0.25">
      <c r="A172" s="24" t="s">
        <v>864</v>
      </c>
      <c r="B172" s="15" t="s">
        <v>426</v>
      </c>
      <c r="C172" s="108" t="s">
        <v>55</v>
      </c>
      <c r="D172" s="41" t="s">
        <v>481</v>
      </c>
      <c r="E172" s="17"/>
      <c r="I172" s="20">
        <v>268</v>
      </c>
      <c r="J172" s="21">
        <f t="shared" si="17"/>
        <v>134</v>
      </c>
      <c r="K172" s="21">
        <f t="shared" si="18"/>
        <v>89.333333333333329</v>
      </c>
      <c r="L172" s="20">
        <f t="shared" si="19"/>
        <v>44.666666666666664</v>
      </c>
      <c r="N172" s="11"/>
    </row>
    <row r="173" spans="1:15" x14ac:dyDescent="0.25">
      <c r="A173" s="24" t="s">
        <v>864</v>
      </c>
      <c r="B173" s="15" t="s">
        <v>427</v>
      </c>
      <c r="C173" s="108" t="s">
        <v>55</v>
      </c>
      <c r="D173" s="41" t="s">
        <v>481</v>
      </c>
      <c r="E173" s="17"/>
      <c r="I173" s="20">
        <v>201.5</v>
      </c>
      <c r="J173" s="21">
        <f t="shared" si="17"/>
        <v>100.75</v>
      </c>
      <c r="K173" s="21">
        <f t="shared" si="18"/>
        <v>67.166666666666671</v>
      </c>
      <c r="L173" s="20">
        <f t="shared" si="19"/>
        <v>33.583333333333336</v>
      </c>
      <c r="N173" s="11"/>
    </row>
    <row r="174" spans="1:15" x14ac:dyDescent="0.25">
      <c r="A174" s="24" t="s">
        <v>864</v>
      </c>
      <c r="B174" s="15" t="s">
        <v>428</v>
      </c>
      <c r="C174" s="108" t="s">
        <v>55</v>
      </c>
      <c r="D174" s="41" t="s">
        <v>481</v>
      </c>
      <c r="E174" s="27"/>
      <c r="I174" s="20">
        <v>283</v>
      </c>
      <c r="J174" s="21">
        <f t="shared" si="17"/>
        <v>141.5</v>
      </c>
      <c r="K174" s="21">
        <f t="shared" si="18"/>
        <v>94.333333333333329</v>
      </c>
      <c r="L174" s="20">
        <f t="shared" si="19"/>
        <v>47.166666666666664</v>
      </c>
      <c r="N174" s="11"/>
    </row>
    <row r="175" spans="1:15" x14ac:dyDescent="0.25">
      <c r="A175" s="24" t="s">
        <v>864</v>
      </c>
      <c r="B175" s="15" t="s">
        <v>429</v>
      </c>
      <c r="C175" s="108" t="s">
        <v>55</v>
      </c>
      <c r="D175" s="41" t="s">
        <v>481</v>
      </c>
      <c r="E175" s="17"/>
      <c r="I175" s="20">
        <v>316.5</v>
      </c>
      <c r="J175" s="21">
        <f t="shared" si="17"/>
        <v>158.25</v>
      </c>
      <c r="K175" s="21">
        <f t="shared" si="18"/>
        <v>105.5</v>
      </c>
      <c r="L175" s="20">
        <f t="shared" si="19"/>
        <v>52.75</v>
      </c>
      <c r="N175" s="11"/>
    </row>
    <row r="176" spans="1:15" x14ac:dyDescent="0.25">
      <c r="A176" s="24" t="s">
        <v>864</v>
      </c>
      <c r="B176" s="15" t="s">
        <v>430</v>
      </c>
      <c r="C176" s="108" t="s">
        <v>55</v>
      </c>
      <c r="D176" s="41" t="s">
        <v>481</v>
      </c>
      <c r="E176" s="17"/>
      <c r="I176" s="20">
        <v>188.5</v>
      </c>
      <c r="J176" s="21">
        <f t="shared" si="17"/>
        <v>94.25</v>
      </c>
      <c r="K176" s="21">
        <f t="shared" si="18"/>
        <v>62.833333333333336</v>
      </c>
      <c r="L176" s="20">
        <f t="shared" si="19"/>
        <v>31.416666666666668</v>
      </c>
      <c r="N176" s="11"/>
    </row>
    <row r="177" spans="1:15" x14ac:dyDescent="0.25">
      <c r="A177" s="24" t="s">
        <v>864</v>
      </c>
      <c r="B177" s="15" t="s">
        <v>431</v>
      </c>
      <c r="C177" s="108" t="s">
        <v>55</v>
      </c>
      <c r="D177" s="41" t="s">
        <v>481</v>
      </c>
      <c r="E177" s="27" t="s">
        <v>395</v>
      </c>
      <c r="H177" s="16" t="s">
        <v>393</v>
      </c>
      <c r="I177" s="20">
        <v>98</v>
      </c>
      <c r="J177" s="21">
        <f>+SUM(I177)</f>
        <v>98</v>
      </c>
      <c r="K177" s="21">
        <f>+SUM(I177/3*2)</f>
        <v>65.333333333333329</v>
      </c>
      <c r="L177" s="20">
        <f>+SUM(I177/3)</f>
        <v>32.666666666666664</v>
      </c>
      <c r="N177" s="11"/>
    </row>
    <row r="178" spans="1:15" x14ac:dyDescent="0.25">
      <c r="A178" s="24" t="s">
        <v>865</v>
      </c>
      <c r="C178" s="107" t="s">
        <v>55</v>
      </c>
      <c r="D178" s="40" t="s">
        <v>481</v>
      </c>
      <c r="E178" s="30"/>
      <c r="F178" s="31"/>
      <c r="G178" s="32"/>
      <c r="H178" s="26"/>
      <c r="I178" s="33"/>
      <c r="J178" s="34"/>
      <c r="L178" s="23"/>
    </row>
    <row r="179" spans="1:15" x14ac:dyDescent="0.25">
      <c r="A179" s="24" t="s">
        <v>866</v>
      </c>
      <c r="B179" s="15" t="s">
        <v>323</v>
      </c>
      <c r="C179" s="108"/>
      <c r="D179" s="41"/>
      <c r="E179" s="17"/>
      <c r="I179" s="20"/>
      <c r="L179" s="23"/>
    </row>
    <row r="180" spans="1:15" x14ac:dyDescent="0.25">
      <c r="A180" s="24" t="s">
        <v>867</v>
      </c>
      <c r="B180" s="15" t="s">
        <v>776</v>
      </c>
      <c r="C180" s="32" t="s">
        <v>590</v>
      </c>
      <c r="D180" s="26" t="s">
        <v>489</v>
      </c>
      <c r="E180" s="30"/>
      <c r="F180" s="31"/>
      <c r="G180" s="32"/>
      <c r="H180" s="26"/>
      <c r="I180" s="33"/>
      <c r="J180" s="34"/>
      <c r="K180" s="34"/>
      <c r="L180" s="33"/>
    </row>
    <row r="181" spans="1:15" x14ac:dyDescent="0.25">
      <c r="A181" s="24" t="s">
        <v>867</v>
      </c>
      <c r="B181" s="15" t="s">
        <v>39</v>
      </c>
      <c r="C181" s="32" t="s">
        <v>590</v>
      </c>
      <c r="D181" s="26" t="s">
        <v>489</v>
      </c>
      <c r="E181" s="30"/>
      <c r="F181" s="31"/>
      <c r="G181" s="32"/>
      <c r="H181" s="26"/>
      <c r="I181" s="33"/>
      <c r="J181" s="34"/>
      <c r="L181" s="23"/>
    </row>
    <row r="182" spans="1:15" x14ac:dyDescent="0.25">
      <c r="A182" s="24" t="s">
        <v>868</v>
      </c>
      <c r="B182" s="15" t="s">
        <v>324</v>
      </c>
      <c r="C182" s="108" t="s">
        <v>660</v>
      </c>
      <c r="D182" s="41" t="s">
        <v>523</v>
      </c>
      <c r="E182" s="17" t="s">
        <v>16</v>
      </c>
      <c r="F182" s="18">
        <v>90</v>
      </c>
      <c r="G182" s="19" t="s">
        <v>17</v>
      </c>
      <c r="H182" s="16" t="s">
        <v>393</v>
      </c>
      <c r="I182" s="20">
        <v>1860.5</v>
      </c>
      <c r="J182" s="21">
        <f>+SUM(I182/2*3)</f>
        <v>2790.75</v>
      </c>
      <c r="K182" s="21">
        <f>+SUM(I182)</f>
        <v>1860.5</v>
      </c>
      <c r="L182" s="20">
        <f>+SUM(I182/2)</f>
        <v>930.25</v>
      </c>
      <c r="N182" s="11"/>
    </row>
    <row r="183" spans="1:15" x14ac:dyDescent="0.25">
      <c r="A183" s="24" t="s">
        <v>868</v>
      </c>
      <c r="B183" s="15" t="s">
        <v>39</v>
      </c>
      <c r="C183" s="108" t="s">
        <v>660</v>
      </c>
      <c r="D183" s="41" t="s">
        <v>523</v>
      </c>
      <c r="E183" s="17"/>
      <c r="I183" s="20"/>
      <c r="L183" s="23"/>
    </row>
    <row r="184" spans="1:15" s="3" customFormat="1" x14ac:dyDescent="0.25">
      <c r="A184" s="24" t="s">
        <v>869</v>
      </c>
      <c r="B184" s="15" t="s">
        <v>325</v>
      </c>
      <c r="C184" s="19" t="s">
        <v>186</v>
      </c>
      <c r="D184" s="16" t="s">
        <v>524</v>
      </c>
      <c r="E184" s="17" t="s">
        <v>16</v>
      </c>
      <c r="F184" s="18">
        <v>233.5</v>
      </c>
      <c r="G184" s="19" t="s">
        <v>37</v>
      </c>
      <c r="H184" s="16" t="s">
        <v>393</v>
      </c>
      <c r="I184" s="20">
        <v>182</v>
      </c>
      <c r="J184" s="21">
        <f>+SUM(I184/2*3)</f>
        <v>273</v>
      </c>
      <c r="K184" s="21">
        <f>+SUM(I184)</f>
        <v>182</v>
      </c>
      <c r="L184" s="20">
        <f>+SUM(I184/2)</f>
        <v>91</v>
      </c>
      <c r="M184" s="5"/>
      <c r="N184" s="11"/>
      <c r="O184" s="6"/>
    </row>
    <row r="185" spans="1:15" x14ac:dyDescent="0.25">
      <c r="A185" s="24" t="s">
        <v>869</v>
      </c>
      <c r="B185" s="15" t="s">
        <v>39</v>
      </c>
      <c r="C185" s="19" t="s">
        <v>37</v>
      </c>
      <c r="D185" s="16" t="s">
        <v>470</v>
      </c>
      <c r="E185" s="17"/>
      <c r="I185" s="20"/>
      <c r="L185" s="23"/>
    </row>
    <row r="186" spans="1:15" x14ac:dyDescent="0.25">
      <c r="A186" s="24" t="s">
        <v>870</v>
      </c>
      <c r="B186" s="15" t="s">
        <v>326</v>
      </c>
      <c r="C186" s="108" t="s">
        <v>55</v>
      </c>
      <c r="D186" s="41" t="s">
        <v>481</v>
      </c>
      <c r="E186" s="17"/>
      <c r="I186" s="20">
        <v>239.5</v>
      </c>
      <c r="J186" s="21">
        <f>+SUM(I186/2)</f>
        <v>119.75</v>
      </c>
      <c r="K186" s="21">
        <f>+SUM(J186/3*2)</f>
        <v>79.833333333333329</v>
      </c>
      <c r="L186" s="20">
        <f>+SUM(J186/3)</f>
        <v>39.916666666666664</v>
      </c>
      <c r="N186" s="11"/>
    </row>
    <row r="187" spans="1:15" x14ac:dyDescent="0.25">
      <c r="A187" s="24" t="s">
        <v>870</v>
      </c>
      <c r="B187" s="15" t="s">
        <v>327</v>
      </c>
      <c r="C187" s="108" t="s">
        <v>55</v>
      </c>
      <c r="D187" s="41" t="s">
        <v>481</v>
      </c>
      <c r="E187" s="17"/>
      <c r="I187" s="20">
        <v>176.5</v>
      </c>
      <c r="J187" s="21">
        <f>+SUM(I187/2)</f>
        <v>88.25</v>
      </c>
      <c r="K187" s="21">
        <f>+SUM(J187/3*2)</f>
        <v>58.833333333333336</v>
      </c>
      <c r="L187" s="20">
        <f>+SUM(J187/3)</f>
        <v>29.416666666666668</v>
      </c>
      <c r="N187" s="11"/>
    </row>
    <row r="188" spans="1:15" x14ac:dyDescent="0.25">
      <c r="A188" s="24" t="s">
        <v>870</v>
      </c>
      <c r="B188" s="15" t="s">
        <v>779</v>
      </c>
      <c r="C188" s="108" t="s">
        <v>55</v>
      </c>
      <c r="D188" s="41" t="s">
        <v>481</v>
      </c>
      <c r="E188" s="17"/>
      <c r="I188" s="20">
        <v>176.5</v>
      </c>
      <c r="J188" s="21">
        <f t="shared" ref="J188:J189" si="20">+SUM(I188/2)</f>
        <v>88.25</v>
      </c>
      <c r="K188" s="21">
        <f t="shared" ref="K188:K189" si="21">+SUM(J188/3*2)</f>
        <v>58.833333333333336</v>
      </c>
      <c r="L188" s="20">
        <f t="shared" ref="L188:L189" si="22">+SUM(J188/3)</f>
        <v>29.416666666666668</v>
      </c>
    </row>
    <row r="189" spans="1:15" x14ac:dyDescent="0.25">
      <c r="A189" s="24" t="s">
        <v>870</v>
      </c>
      <c r="B189" s="15" t="s">
        <v>778</v>
      </c>
      <c r="C189" s="108" t="s">
        <v>55</v>
      </c>
      <c r="D189" s="41" t="s">
        <v>481</v>
      </c>
      <c r="E189" s="17"/>
      <c r="I189" s="20">
        <v>176.5</v>
      </c>
      <c r="J189" s="21">
        <f t="shared" si="20"/>
        <v>88.25</v>
      </c>
      <c r="K189" s="21">
        <f t="shared" si="21"/>
        <v>58.833333333333336</v>
      </c>
      <c r="L189" s="20">
        <f t="shared" si="22"/>
        <v>29.416666666666668</v>
      </c>
    </row>
    <row r="190" spans="1:15" x14ac:dyDescent="0.25">
      <c r="A190" s="24" t="s">
        <v>870</v>
      </c>
      <c r="B190" s="15" t="s">
        <v>359</v>
      </c>
      <c r="C190" s="108" t="s">
        <v>55</v>
      </c>
      <c r="D190" s="41" t="s">
        <v>481</v>
      </c>
      <c r="E190" s="17"/>
      <c r="I190" s="20">
        <v>226.5</v>
      </c>
      <c r="J190" s="21">
        <f>+SUM(I190/2)</f>
        <v>113.25</v>
      </c>
      <c r="K190" s="21">
        <f>+SUM(J190/3*2)</f>
        <v>75.5</v>
      </c>
      <c r="L190" s="20">
        <f>+SUM(J190/3)</f>
        <v>37.75</v>
      </c>
      <c r="N190" s="11"/>
    </row>
    <row r="191" spans="1:15" x14ac:dyDescent="0.25">
      <c r="A191" s="24" t="s">
        <v>870</v>
      </c>
      <c r="B191" s="15" t="s">
        <v>777</v>
      </c>
      <c r="C191" s="108" t="s">
        <v>55</v>
      </c>
      <c r="D191" s="41" t="s">
        <v>481</v>
      </c>
      <c r="E191" s="17"/>
      <c r="I191" s="20">
        <v>176.5</v>
      </c>
      <c r="J191" s="21">
        <f t="shared" ref="J191:J192" si="23">+SUM(I191/2)</f>
        <v>88.25</v>
      </c>
      <c r="K191" s="21">
        <f t="shared" ref="K191:K192" si="24">+SUM(J191/3*2)</f>
        <v>58.833333333333336</v>
      </c>
      <c r="L191" s="20">
        <f t="shared" ref="L191:L192" si="25">+SUM(J191/3)</f>
        <v>29.416666666666668</v>
      </c>
    </row>
    <row r="192" spans="1:15" x14ac:dyDescent="0.25">
      <c r="A192" s="24" t="s">
        <v>870</v>
      </c>
      <c r="B192" s="15" t="s">
        <v>391</v>
      </c>
      <c r="C192" s="108" t="s">
        <v>55</v>
      </c>
      <c r="D192" s="41" t="s">
        <v>481</v>
      </c>
      <c r="E192" s="27"/>
      <c r="I192" s="20">
        <v>176.5</v>
      </c>
      <c r="J192" s="21">
        <f t="shared" si="23"/>
        <v>88.25</v>
      </c>
      <c r="K192" s="21">
        <f t="shared" si="24"/>
        <v>58.833333333333336</v>
      </c>
      <c r="L192" s="20">
        <f t="shared" si="25"/>
        <v>29.416666666666668</v>
      </c>
      <c r="N192" s="11"/>
    </row>
    <row r="193" spans="1:15" s="3" customFormat="1" x14ac:dyDescent="0.25">
      <c r="A193" s="24" t="s">
        <v>871</v>
      </c>
      <c r="B193" s="15" t="s">
        <v>328</v>
      </c>
      <c r="C193" s="19" t="s">
        <v>343</v>
      </c>
      <c r="D193" s="16" t="s">
        <v>525</v>
      </c>
      <c r="E193" s="17" t="s">
        <v>16</v>
      </c>
      <c r="F193" s="18">
        <v>200.5</v>
      </c>
      <c r="G193" s="19" t="s">
        <v>37</v>
      </c>
      <c r="H193" s="16" t="s">
        <v>393</v>
      </c>
      <c r="I193" s="20">
        <v>149.5</v>
      </c>
      <c r="J193" s="21">
        <f>+SUM(I193/2*3)</f>
        <v>224.25</v>
      </c>
      <c r="K193" s="21">
        <f>+SUM(I193)</f>
        <v>149.5</v>
      </c>
      <c r="L193" s="20">
        <f>+SUM(I193/2)</f>
        <v>74.75</v>
      </c>
      <c r="M193" s="5"/>
      <c r="N193" s="11"/>
      <c r="O193" s="6"/>
    </row>
    <row r="194" spans="1:15" x14ac:dyDescent="0.25">
      <c r="A194" s="24" t="s">
        <v>871</v>
      </c>
      <c r="B194" s="15" t="s">
        <v>780</v>
      </c>
      <c r="C194" s="32" t="s">
        <v>343</v>
      </c>
      <c r="D194" s="26" t="s">
        <v>525</v>
      </c>
      <c r="E194" s="30"/>
      <c r="F194" s="31"/>
      <c r="G194" s="32"/>
      <c r="H194" s="26"/>
      <c r="I194" s="33"/>
      <c r="J194" s="34"/>
      <c r="K194" s="34"/>
      <c r="L194" s="33"/>
      <c r="N194" s="11"/>
    </row>
    <row r="195" spans="1:15" x14ac:dyDescent="0.25">
      <c r="A195" s="24" t="s">
        <v>871</v>
      </c>
      <c r="B195" s="15" t="s">
        <v>39</v>
      </c>
      <c r="C195" s="19" t="s">
        <v>343</v>
      </c>
      <c r="D195" s="16" t="s">
        <v>525</v>
      </c>
      <c r="E195" s="17"/>
      <c r="I195" s="20"/>
      <c r="L195" s="23"/>
    </row>
    <row r="196" spans="1:15" x14ac:dyDescent="0.25">
      <c r="A196" s="24" t="s">
        <v>872</v>
      </c>
      <c r="B196" s="15" t="s">
        <v>329</v>
      </c>
      <c r="C196" s="19" t="s">
        <v>661</v>
      </c>
      <c r="D196" s="16" t="s">
        <v>526</v>
      </c>
      <c r="E196" s="17"/>
      <c r="I196" s="20">
        <v>190</v>
      </c>
      <c r="J196" s="21">
        <f>+SUM(I196/2)</f>
        <v>95</v>
      </c>
      <c r="K196" s="21">
        <f>+SUM(J196/3*2)</f>
        <v>63.333333333333336</v>
      </c>
      <c r="L196" s="20">
        <f>+SUM(J196/3)</f>
        <v>31.666666666666668</v>
      </c>
      <c r="N196" s="11"/>
    </row>
    <row r="197" spans="1:15" x14ac:dyDescent="0.25">
      <c r="A197" s="24" t="s">
        <v>872</v>
      </c>
      <c r="B197" s="15" t="s">
        <v>39</v>
      </c>
      <c r="C197" s="19" t="s">
        <v>661</v>
      </c>
      <c r="D197" s="16" t="s">
        <v>526</v>
      </c>
      <c r="E197" s="17"/>
      <c r="I197" s="20"/>
      <c r="L197" s="23"/>
    </row>
    <row r="198" spans="1:15" x14ac:dyDescent="0.25">
      <c r="A198" s="24" t="s">
        <v>873</v>
      </c>
      <c r="B198" s="15" t="s">
        <v>330</v>
      </c>
      <c r="C198" s="108" t="s">
        <v>55</v>
      </c>
      <c r="D198" s="41" t="s">
        <v>481</v>
      </c>
      <c r="E198" s="17"/>
      <c r="I198" s="20">
        <v>221</v>
      </c>
      <c r="J198" s="21">
        <f t="shared" ref="J198:J203" si="26">+SUM(I198/2)</f>
        <v>110.5</v>
      </c>
      <c r="K198" s="21">
        <f t="shared" ref="K198:K203" si="27">+SUM(J198/3*2)</f>
        <v>73.666666666666671</v>
      </c>
      <c r="L198" s="20">
        <f t="shared" ref="L198:L203" si="28">+SUM(J198/3)</f>
        <v>36.833333333333336</v>
      </c>
      <c r="N198" s="11"/>
    </row>
    <row r="199" spans="1:15" x14ac:dyDescent="0.25">
      <c r="A199" s="24" t="s">
        <v>873</v>
      </c>
      <c r="B199" s="15" t="s">
        <v>331</v>
      </c>
      <c r="C199" s="108" t="s">
        <v>55</v>
      </c>
      <c r="D199" s="41" t="s">
        <v>481</v>
      </c>
      <c r="E199" s="17"/>
      <c r="I199" s="20">
        <v>175</v>
      </c>
      <c r="J199" s="21">
        <f t="shared" si="26"/>
        <v>87.5</v>
      </c>
      <c r="K199" s="21">
        <f t="shared" si="27"/>
        <v>58.333333333333336</v>
      </c>
      <c r="L199" s="20">
        <f t="shared" si="28"/>
        <v>29.166666666666668</v>
      </c>
      <c r="N199" s="11"/>
    </row>
    <row r="200" spans="1:15" x14ac:dyDescent="0.25">
      <c r="A200" s="24" t="s">
        <v>873</v>
      </c>
      <c r="B200" s="15" t="s">
        <v>332</v>
      </c>
      <c r="C200" s="108" t="s">
        <v>55</v>
      </c>
      <c r="D200" s="41" t="s">
        <v>481</v>
      </c>
      <c r="E200" s="17"/>
      <c r="I200" s="20">
        <v>143</v>
      </c>
      <c r="J200" s="21">
        <f t="shared" si="26"/>
        <v>71.5</v>
      </c>
      <c r="K200" s="21">
        <f t="shared" si="27"/>
        <v>47.666666666666664</v>
      </c>
      <c r="L200" s="20">
        <f t="shared" si="28"/>
        <v>23.833333333333332</v>
      </c>
      <c r="N200" s="11"/>
    </row>
    <row r="201" spans="1:15" x14ac:dyDescent="0.25">
      <c r="A201" s="24" t="s">
        <v>873</v>
      </c>
      <c r="B201" s="15" t="s">
        <v>333</v>
      </c>
      <c r="C201" s="108" t="s">
        <v>55</v>
      </c>
      <c r="D201" s="41" t="s">
        <v>481</v>
      </c>
      <c r="E201" s="17"/>
      <c r="I201" s="20">
        <v>146</v>
      </c>
      <c r="J201" s="21">
        <f t="shared" si="26"/>
        <v>73</v>
      </c>
      <c r="K201" s="21">
        <f t="shared" si="27"/>
        <v>48.666666666666664</v>
      </c>
      <c r="L201" s="20">
        <f t="shared" si="28"/>
        <v>24.333333333333332</v>
      </c>
      <c r="N201" s="11"/>
    </row>
    <row r="202" spans="1:15" x14ac:dyDescent="0.25">
      <c r="A202" s="24" t="s">
        <v>873</v>
      </c>
      <c r="B202" s="15" t="s">
        <v>334</v>
      </c>
      <c r="C202" s="108" t="s">
        <v>55</v>
      </c>
      <c r="D202" s="41" t="s">
        <v>481</v>
      </c>
      <c r="E202" s="17"/>
      <c r="I202" s="20">
        <v>241.5</v>
      </c>
      <c r="J202" s="21">
        <f t="shared" si="26"/>
        <v>120.75</v>
      </c>
      <c r="K202" s="21">
        <f t="shared" si="27"/>
        <v>80.5</v>
      </c>
      <c r="L202" s="20">
        <f t="shared" si="28"/>
        <v>40.25</v>
      </c>
      <c r="N202" s="11"/>
    </row>
    <row r="203" spans="1:15" x14ac:dyDescent="0.25">
      <c r="A203" s="24" t="s">
        <v>873</v>
      </c>
      <c r="B203" s="15" t="s">
        <v>335</v>
      </c>
      <c r="C203" s="107" t="s">
        <v>55</v>
      </c>
      <c r="D203" s="40" t="s">
        <v>481</v>
      </c>
      <c r="E203" s="27"/>
      <c r="F203" s="31"/>
      <c r="G203" s="32"/>
      <c r="H203" s="26"/>
      <c r="I203" s="33">
        <v>176.8</v>
      </c>
      <c r="J203" s="34">
        <f t="shared" si="26"/>
        <v>88.4</v>
      </c>
      <c r="K203" s="34">
        <f t="shared" si="27"/>
        <v>58.933333333333337</v>
      </c>
      <c r="L203" s="33">
        <f t="shared" si="28"/>
        <v>29.466666666666669</v>
      </c>
      <c r="N203" s="11"/>
    </row>
    <row r="204" spans="1:15" x14ac:dyDescent="0.25">
      <c r="A204" s="24" t="s">
        <v>874</v>
      </c>
      <c r="B204" s="15" t="s">
        <v>336</v>
      </c>
      <c r="C204" s="19" t="s">
        <v>44</v>
      </c>
      <c r="D204" s="16" t="s">
        <v>475</v>
      </c>
      <c r="E204" s="17" t="s">
        <v>394</v>
      </c>
      <c r="F204" s="18">
        <v>144.5</v>
      </c>
      <c r="G204" s="19" t="s">
        <v>37</v>
      </c>
      <c r="H204" s="16" t="s">
        <v>393</v>
      </c>
      <c r="I204" s="20">
        <v>255</v>
      </c>
      <c r="J204" s="21">
        <f>+SUM(I204)</f>
        <v>255</v>
      </c>
      <c r="K204" s="21">
        <f>+SUM(I204/3*2)</f>
        <v>170</v>
      </c>
      <c r="L204" s="20">
        <f>+SUM(I204/3)</f>
        <v>85</v>
      </c>
      <c r="N204" s="11"/>
    </row>
    <row r="205" spans="1:15" x14ac:dyDescent="0.25">
      <c r="A205" s="24" t="s">
        <v>874</v>
      </c>
      <c r="B205" s="15" t="s">
        <v>39</v>
      </c>
      <c r="C205" s="19" t="s">
        <v>44</v>
      </c>
      <c r="D205" s="16" t="s">
        <v>475</v>
      </c>
      <c r="E205" s="17"/>
      <c r="I205" s="20"/>
      <c r="L205" s="23"/>
    </row>
    <row r="206" spans="1:15" x14ac:dyDescent="0.25">
      <c r="A206" s="24" t="s">
        <v>875</v>
      </c>
      <c r="C206" s="108"/>
      <c r="D206" s="41"/>
      <c r="E206" s="17"/>
      <c r="I206" s="20"/>
      <c r="L206" s="23"/>
    </row>
    <row r="207" spans="1:15" s="3" customFormat="1" x14ac:dyDescent="0.25">
      <c r="A207" s="24" t="s">
        <v>876</v>
      </c>
      <c r="B207" s="15" t="s">
        <v>337</v>
      </c>
      <c r="C207" s="108" t="s">
        <v>37</v>
      </c>
      <c r="D207" s="41" t="s">
        <v>470</v>
      </c>
      <c r="E207" s="17"/>
      <c r="F207" s="18"/>
      <c r="G207" s="19"/>
      <c r="H207" s="16"/>
      <c r="I207" s="20">
        <v>260</v>
      </c>
      <c r="J207" s="21">
        <f>+SUM(I207/2)</f>
        <v>130</v>
      </c>
      <c r="K207" s="21">
        <f>+SUM(J207/3*2)</f>
        <v>86.666666666666671</v>
      </c>
      <c r="L207" s="20">
        <f>+SUM(J207/3)</f>
        <v>43.333333333333336</v>
      </c>
      <c r="M207" s="5"/>
      <c r="N207" s="11"/>
      <c r="O207" s="6"/>
    </row>
    <row r="208" spans="1:15" x14ac:dyDescent="0.25">
      <c r="A208" s="24" t="s">
        <v>876</v>
      </c>
      <c r="B208" s="15" t="s">
        <v>39</v>
      </c>
      <c r="C208" s="108" t="s">
        <v>37</v>
      </c>
      <c r="D208" s="41" t="s">
        <v>470</v>
      </c>
      <c r="E208" s="17"/>
      <c r="I208" s="20"/>
      <c r="L208" s="23"/>
    </row>
    <row r="209" spans="1:15" x14ac:dyDescent="0.25">
      <c r="A209" s="24" t="s">
        <v>877</v>
      </c>
      <c r="B209" s="15" t="s">
        <v>338</v>
      </c>
      <c r="C209" s="19" t="s">
        <v>339</v>
      </c>
      <c r="D209" s="16" t="s">
        <v>339</v>
      </c>
      <c r="E209" s="17" t="s">
        <v>16</v>
      </c>
      <c r="F209" s="18">
        <v>100.5</v>
      </c>
      <c r="G209" s="19" t="s">
        <v>37</v>
      </c>
      <c r="H209" s="16" t="s">
        <v>393</v>
      </c>
      <c r="I209" s="20">
        <v>443812.5</v>
      </c>
      <c r="J209" s="21">
        <f>+SUM(I209/2*3)</f>
        <v>665718.75</v>
      </c>
      <c r="K209" s="21">
        <f>+SUM(I209)</f>
        <v>443812.5</v>
      </c>
      <c r="L209" s="20">
        <f>+SUM(I209/2)</f>
        <v>221906.25</v>
      </c>
      <c r="N209" s="11"/>
    </row>
    <row r="210" spans="1:15" x14ac:dyDescent="0.25">
      <c r="A210" s="24" t="s">
        <v>877</v>
      </c>
      <c r="B210" s="15" t="s">
        <v>391</v>
      </c>
      <c r="C210" s="19" t="s">
        <v>339</v>
      </c>
      <c r="D210" s="16" t="s">
        <v>339</v>
      </c>
      <c r="E210" s="17" t="s">
        <v>16</v>
      </c>
      <c r="F210" s="31">
        <v>80.400000000000006</v>
      </c>
      <c r="G210" s="32" t="s">
        <v>37</v>
      </c>
      <c r="H210" s="26" t="s">
        <v>393</v>
      </c>
      <c r="I210" s="33">
        <v>355050</v>
      </c>
      <c r="J210" s="34">
        <f>+SUM(I210/2*3)</f>
        <v>532575</v>
      </c>
      <c r="K210" s="34">
        <f>+SUM(I210)</f>
        <v>355050</v>
      </c>
      <c r="L210" s="33">
        <f>+SUM(I210/2)</f>
        <v>177525</v>
      </c>
      <c r="M210" s="9"/>
    </row>
    <row r="211" spans="1:15" x14ac:dyDescent="0.25">
      <c r="A211" s="24" t="s">
        <v>878</v>
      </c>
      <c r="B211" s="15" t="s">
        <v>455</v>
      </c>
      <c r="C211" s="19" t="s">
        <v>340</v>
      </c>
      <c r="D211" s="16" t="s">
        <v>489</v>
      </c>
      <c r="E211" s="17"/>
      <c r="I211" s="20"/>
      <c r="K211" s="21"/>
      <c r="L211" s="20"/>
      <c r="N211" s="11"/>
    </row>
    <row r="212" spans="1:15" x14ac:dyDescent="0.25">
      <c r="A212" s="24" t="s">
        <v>878</v>
      </c>
      <c r="B212" s="15" t="s">
        <v>39</v>
      </c>
      <c r="C212" s="19" t="s">
        <v>340</v>
      </c>
      <c r="D212" s="16" t="s">
        <v>489</v>
      </c>
      <c r="E212" s="17"/>
      <c r="I212" s="20"/>
      <c r="L212" s="23"/>
    </row>
    <row r="213" spans="1:15" x14ac:dyDescent="0.25">
      <c r="A213" s="24" t="s">
        <v>879</v>
      </c>
      <c r="B213" s="15" t="s">
        <v>341</v>
      </c>
      <c r="C213" s="19" t="s">
        <v>662</v>
      </c>
      <c r="D213" s="16" t="s">
        <v>527</v>
      </c>
      <c r="E213" s="17" t="s">
        <v>394</v>
      </c>
      <c r="F213" s="18">
        <v>181</v>
      </c>
      <c r="G213" s="19" t="s">
        <v>37</v>
      </c>
      <c r="H213" s="16" t="s">
        <v>393</v>
      </c>
      <c r="I213" s="20">
        <v>14953</v>
      </c>
      <c r="J213" s="21">
        <f>+SUM(I213)</f>
        <v>14953</v>
      </c>
      <c r="K213" s="21">
        <f>+SUM(I213/3*2)</f>
        <v>9968.6666666666661</v>
      </c>
      <c r="L213" s="20">
        <f>+SUM(I213/3)</f>
        <v>4984.333333333333</v>
      </c>
      <c r="N213" s="11"/>
    </row>
    <row r="214" spans="1:15" x14ac:dyDescent="0.25">
      <c r="A214" s="24" t="s">
        <v>879</v>
      </c>
      <c r="B214" s="15" t="s">
        <v>342</v>
      </c>
      <c r="C214" s="19" t="s">
        <v>662</v>
      </c>
      <c r="D214" s="16" t="s">
        <v>527</v>
      </c>
      <c r="E214" s="17" t="s">
        <v>394</v>
      </c>
      <c r="F214" s="18">
        <v>181</v>
      </c>
      <c r="G214" s="19" t="s">
        <v>37</v>
      </c>
      <c r="H214" s="16" t="s">
        <v>393</v>
      </c>
      <c r="I214" s="20">
        <v>14953</v>
      </c>
      <c r="J214" s="21">
        <f>+SUM(I214)</f>
        <v>14953</v>
      </c>
      <c r="K214" s="21">
        <f>+SUM(I214/3*2)</f>
        <v>9968.6666666666661</v>
      </c>
      <c r="L214" s="20">
        <f>+SUM(I214/3)</f>
        <v>4984.333333333333</v>
      </c>
      <c r="N214" s="11"/>
    </row>
    <row r="215" spans="1:15" x14ac:dyDescent="0.25">
      <c r="A215" s="24" t="s">
        <v>880</v>
      </c>
      <c r="B215" s="15" t="s">
        <v>25</v>
      </c>
      <c r="C215" s="108" t="s">
        <v>37</v>
      </c>
      <c r="D215" s="41" t="s">
        <v>470</v>
      </c>
      <c r="E215" s="17"/>
      <c r="I215" s="20">
        <v>200</v>
      </c>
      <c r="J215" s="21">
        <f>+SUM(I215/2)</f>
        <v>100</v>
      </c>
      <c r="K215" s="21">
        <f>+SUM(J215/3*2)</f>
        <v>66.666666666666671</v>
      </c>
      <c r="L215" s="20">
        <f>+SUM(J215/3)</f>
        <v>33.333333333333336</v>
      </c>
      <c r="N215" s="11"/>
    </row>
    <row r="216" spans="1:15" x14ac:dyDescent="0.25">
      <c r="A216" s="24" t="s">
        <v>880</v>
      </c>
      <c r="B216" s="15" t="s">
        <v>39</v>
      </c>
      <c r="C216" s="108" t="s">
        <v>37</v>
      </c>
      <c r="D216" s="41" t="s">
        <v>470</v>
      </c>
      <c r="E216" s="17"/>
      <c r="I216" s="20"/>
      <c r="L216" s="23"/>
    </row>
    <row r="217" spans="1:15" s="3" customFormat="1" x14ac:dyDescent="0.25">
      <c r="A217" s="24" t="s">
        <v>881</v>
      </c>
      <c r="B217" s="15" t="s">
        <v>26</v>
      </c>
      <c r="C217" s="108" t="s">
        <v>37</v>
      </c>
      <c r="D217" s="41" t="s">
        <v>470</v>
      </c>
      <c r="E217" s="17"/>
      <c r="F217" s="18"/>
      <c r="G217" s="19"/>
      <c r="H217" s="16"/>
      <c r="I217" s="20">
        <v>259</v>
      </c>
      <c r="J217" s="21">
        <f>+SUM(I217/2)</f>
        <v>129.5</v>
      </c>
      <c r="K217" s="21">
        <f>+SUM(J217/3*2)</f>
        <v>86.333333333333329</v>
      </c>
      <c r="L217" s="20">
        <f>+SUM(J217/3)</f>
        <v>43.166666666666664</v>
      </c>
      <c r="M217" s="5"/>
      <c r="N217" s="11"/>
      <c r="O217" s="6"/>
    </row>
    <row r="218" spans="1:15" s="3" customFormat="1" x14ac:dyDescent="0.25">
      <c r="A218" s="24" t="s">
        <v>881</v>
      </c>
      <c r="B218" s="15" t="s">
        <v>342</v>
      </c>
      <c r="C218" s="108" t="s">
        <v>37</v>
      </c>
      <c r="D218" s="41" t="s">
        <v>470</v>
      </c>
      <c r="E218" s="27" t="s">
        <v>396</v>
      </c>
      <c r="F218" s="18"/>
      <c r="G218" s="19"/>
      <c r="H218" s="16" t="s">
        <v>393</v>
      </c>
      <c r="I218" s="20">
        <v>73</v>
      </c>
      <c r="J218" s="21">
        <f>+SUM(I218/2*3)</f>
        <v>109.5</v>
      </c>
      <c r="K218" s="21">
        <f>+SUM(I218)</f>
        <v>73</v>
      </c>
      <c r="L218" s="20">
        <f>+SUM(I218/2)</f>
        <v>36.5</v>
      </c>
      <c r="M218" s="5"/>
      <c r="N218" s="11"/>
      <c r="O218" s="6"/>
    </row>
    <row r="219" spans="1:15" x14ac:dyDescent="0.25">
      <c r="A219" s="24" t="s">
        <v>882</v>
      </c>
      <c r="B219" s="15" t="s">
        <v>28</v>
      </c>
      <c r="C219" s="108" t="s">
        <v>29</v>
      </c>
      <c r="D219" s="41" t="s">
        <v>528</v>
      </c>
      <c r="E219" s="17" t="s">
        <v>16</v>
      </c>
      <c r="F219" s="18">
        <v>137</v>
      </c>
      <c r="G219" s="19" t="s">
        <v>55</v>
      </c>
      <c r="H219" s="16" t="s">
        <v>393</v>
      </c>
      <c r="I219" s="20">
        <v>16001</v>
      </c>
      <c r="J219" s="21">
        <f>+SUM(I219/2*3)</f>
        <v>24001.5</v>
      </c>
      <c r="K219" s="21">
        <f>+SUM(I219)</f>
        <v>16001</v>
      </c>
      <c r="L219" s="20">
        <f>+SUM(I219/2)</f>
        <v>8000.5</v>
      </c>
      <c r="N219" s="11"/>
    </row>
    <row r="220" spans="1:15" x14ac:dyDescent="0.25">
      <c r="A220" s="24" t="s">
        <v>882</v>
      </c>
      <c r="B220" s="15" t="s">
        <v>184</v>
      </c>
      <c r="C220" s="108" t="s">
        <v>29</v>
      </c>
      <c r="D220" s="41" t="s">
        <v>528</v>
      </c>
      <c r="E220" s="17"/>
      <c r="F220" s="42"/>
      <c r="G220" s="43"/>
      <c r="I220" s="20"/>
      <c r="K220" s="21"/>
      <c r="L220" s="20"/>
    </row>
    <row r="221" spans="1:15" x14ac:dyDescent="0.25">
      <c r="A221" s="24" t="s">
        <v>883</v>
      </c>
      <c r="B221" s="15" t="s">
        <v>205</v>
      </c>
      <c r="C221" s="108" t="s">
        <v>464</v>
      </c>
      <c r="D221" s="41" t="s">
        <v>529</v>
      </c>
      <c r="E221" s="44"/>
      <c r="F221" s="42"/>
      <c r="G221" s="43"/>
      <c r="H221" s="45"/>
      <c r="I221" s="20">
        <v>35252.5</v>
      </c>
      <c r="J221" s="21">
        <f>+SUM(I221/2)</f>
        <v>17626.25</v>
      </c>
      <c r="K221" s="21">
        <f>+SUM(J221/3*2)</f>
        <v>11750.833333333334</v>
      </c>
      <c r="L221" s="20">
        <f>+SUM(J221/3)</f>
        <v>5875.416666666667</v>
      </c>
      <c r="N221" s="11"/>
    </row>
    <row r="222" spans="1:15" x14ac:dyDescent="0.25">
      <c r="A222" s="24" t="s">
        <v>883</v>
      </c>
      <c r="B222" s="15" t="s">
        <v>39</v>
      </c>
      <c r="C222" s="108" t="s">
        <v>464</v>
      </c>
      <c r="D222" s="41" t="s">
        <v>529</v>
      </c>
      <c r="E222" s="17"/>
      <c r="I222" s="20"/>
      <c r="L222" s="23"/>
    </row>
    <row r="223" spans="1:15" x14ac:dyDescent="0.25">
      <c r="A223" s="24" t="s">
        <v>884</v>
      </c>
      <c r="B223" s="15" t="s">
        <v>30</v>
      </c>
      <c r="C223" s="19" t="s">
        <v>663</v>
      </c>
      <c r="D223" s="16" t="s">
        <v>530</v>
      </c>
      <c r="E223" s="17"/>
      <c r="I223" s="20">
        <v>12173.5</v>
      </c>
      <c r="J223" s="21">
        <f>+SUM(I223/2)</f>
        <v>6086.75</v>
      </c>
      <c r="K223" s="21">
        <f>+SUM(J223/3*2)</f>
        <v>4057.8333333333335</v>
      </c>
      <c r="L223" s="20">
        <f t="shared" ref="L223:L228" si="29">+SUM(J223/3)</f>
        <v>2028.9166666666667</v>
      </c>
      <c r="N223" s="11"/>
    </row>
    <row r="224" spans="1:15" x14ac:dyDescent="0.25">
      <c r="A224" s="24" t="s">
        <v>884</v>
      </c>
      <c r="B224" s="15" t="s">
        <v>434</v>
      </c>
      <c r="C224" s="19" t="s">
        <v>663</v>
      </c>
      <c r="D224" s="16" t="s">
        <v>530</v>
      </c>
      <c r="E224" s="27"/>
      <c r="I224" s="20">
        <v>21439</v>
      </c>
      <c r="J224" s="21">
        <f t="shared" ref="J224:J230" si="30">+SUM(I224/2)</f>
        <v>10719.5</v>
      </c>
      <c r="K224" s="21">
        <f t="shared" ref="K224:K230" si="31">+SUM(J224/3*2)</f>
        <v>7146.333333333333</v>
      </c>
      <c r="L224" s="20">
        <f t="shared" si="29"/>
        <v>3573.1666666666665</v>
      </c>
      <c r="N224" s="11"/>
    </row>
    <row r="225" spans="1:15" x14ac:dyDescent="0.25">
      <c r="A225" s="24" t="s">
        <v>884</v>
      </c>
      <c r="B225" s="15" t="s">
        <v>532</v>
      </c>
      <c r="C225" s="19" t="s">
        <v>663</v>
      </c>
      <c r="D225" s="16" t="s">
        <v>530</v>
      </c>
      <c r="E225" s="17"/>
      <c r="I225" s="20">
        <v>20457.5</v>
      </c>
      <c r="J225" s="21">
        <f t="shared" si="30"/>
        <v>10228.75</v>
      </c>
      <c r="K225" s="21">
        <f t="shared" si="31"/>
        <v>6819.166666666667</v>
      </c>
      <c r="L225" s="20">
        <f t="shared" si="29"/>
        <v>3409.5833333333335</v>
      </c>
      <c r="N225" s="11"/>
    </row>
    <row r="226" spans="1:15" x14ac:dyDescent="0.25">
      <c r="A226" s="24" t="s">
        <v>884</v>
      </c>
      <c r="B226" s="15" t="s">
        <v>456</v>
      </c>
      <c r="C226" s="19" t="s">
        <v>663</v>
      </c>
      <c r="D226" s="16" t="s">
        <v>530</v>
      </c>
      <c r="E226" s="17"/>
      <c r="I226" s="20">
        <v>19996.5</v>
      </c>
      <c r="J226" s="21">
        <f>+SUM(I226/2)</f>
        <v>9998.25</v>
      </c>
      <c r="K226" s="21">
        <f>+SUM(J226/3*2)</f>
        <v>6665.5</v>
      </c>
      <c r="L226" s="20">
        <f t="shared" si="29"/>
        <v>3332.75</v>
      </c>
      <c r="N226" s="11"/>
    </row>
    <row r="227" spans="1:15" x14ac:dyDescent="0.25">
      <c r="A227" s="24" t="s">
        <v>884</v>
      </c>
      <c r="B227" s="15" t="s">
        <v>435</v>
      </c>
      <c r="C227" s="19" t="s">
        <v>663</v>
      </c>
      <c r="D227" s="16" t="s">
        <v>530</v>
      </c>
      <c r="E227" s="17"/>
      <c r="I227" s="20">
        <v>20026.5</v>
      </c>
      <c r="J227" s="21">
        <f t="shared" si="30"/>
        <v>10013.25</v>
      </c>
      <c r="K227" s="21">
        <f t="shared" si="31"/>
        <v>6675.5</v>
      </c>
      <c r="L227" s="20">
        <f t="shared" si="29"/>
        <v>3337.75</v>
      </c>
      <c r="N227" s="11"/>
    </row>
    <row r="228" spans="1:15" x14ac:dyDescent="0.25">
      <c r="A228" s="24" t="s">
        <v>884</v>
      </c>
      <c r="B228" s="15" t="s">
        <v>436</v>
      </c>
      <c r="C228" s="19" t="s">
        <v>663</v>
      </c>
      <c r="D228" s="16" t="s">
        <v>530</v>
      </c>
      <c r="E228" s="17"/>
      <c r="I228" s="20">
        <v>20235.5</v>
      </c>
      <c r="J228" s="21">
        <f t="shared" si="30"/>
        <v>10117.75</v>
      </c>
      <c r="K228" s="21">
        <f t="shared" si="31"/>
        <v>6745.166666666667</v>
      </c>
      <c r="L228" s="20">
        <f t="shared" si="29"/>
        <v>3372.5833333333335</v>
      </c>
      <c r="N228" s="11"/>
    </row>
    <row r="229" spans="1:15" x14ac:dyDescent="0.25">
      <c r="A229" s="24" t="s">
        <v>884</v>
      </c>
      <c r="B229" s="15" t="s">
        <v>39</v>
      </c>
      <c r="C229" s="19" t="s">
        <v>663</v>
      </c>
      <c r="D229" s="16" t="s">
        <v>530</v>
      </c>
      <c r="E229" s="17"/>
      <c r="I229" s="20"/>
      <c r="J229" s="34"/>
      <c r="L229" s="23"/>
    </row>
    <row r="230" spans="1:15" x14ac:dyDescent="0.25">
      <c r="A230" s="24" t="s">
        <v>885</v>
      </c>
      <c r="B230" s="15" t="s">
        <v>369</v>
      </c>
      <c r="C230" s="19" t="s">
        <v>664</v>
      </c>
      <c r="D230" s="16" t="s">
        <v>533</v>
      </c>
      <c r="E230" s="17"/>
      <c r="I230" s="20">
        <v>1191861</v>
      </c>
      <c r="J230" s="34">
        <f t="shared" si="30"/>
        <v>595930.5</v>
      </c>
      <c r="K230" s="34">
        <f t="shared" si="31"/>
        <v>397287</v>
      </c>
      <c r="L230" s="33">
        <f>+SUM(J230/3)</f>
        <v>198643.5</v>
      </c>
      <c r="N230" s="11"/>
    </row>
    <row r="231" spans="1:15" x14ac:dyDescent="0.25">
      <c r="A231" s="24" t="s">
        <v>885</v>
      </c>
      <c r="B231" s="15" t="s">
        <v>437</v>
      </c>
      <c r="C231" s="19" t="s">
        <v>664</v>
      </c>
      <c r="D231" s="16" t="s">
        <v>533</v>
      </c>
      <c r="E231" s="17" t="s">
        <v>16</v>
      </c>
      <c r="F231" s="18">
        <v>155</v>
      </c>
      <c r="G231" s="19" t="s">
        <v>37</v>
      </c>
      <c r="H231" s="16" t="s">
        <v>393</v>
      </c>
      <c r="I231" s="20">
        <v>986827</v>
      </c>
      <c r="J231" s="34">
        <f>+SUM(I231/2*3)</f>
        <v>1480240.5</v>
      </c>
      <c r="K231" s="34">
        <f>+SUM(I231)</f>
        <v>986827</v>
      </c>
      <c r="L231" s="33">
        <f>+SUM(I231/2)</f>
        <v>493413.5</v>
      </c>
      <c r="N231" s="11"/>
    </row>
    <row r="232" spans="1:15" x14ac:dyDescent="0.25">
      <c r="A232" s="24" t="s">
        <v>885</v>
      </c>
      <c r="B232" s="15" t="s">
        <v>39</v>
      </c>
      <c r="C232" s="19" t="s">
        <v>664</v>
      </c>
      <c r="D232" s="16" t="s">
        <v>533</v>
      </c>
      <c r="E232" s="17"/>
      <c r="I232" s="20"/>
      <c r="J232" s="34"/>
      <c r="L232" s="23"/>
    </row>
    <row r="233" spans="1:15" x14ac:dyDescent="0.25">
      <c r="A233" s="24" t="s">
        <v>886</v>
      </c>
      <c r="B233" s="15" t="s">
        <v>438</v>
      </c>
      <c r="C233" s="108" t="s">
        <v>665</v>
      </c>
      <c r="D233" s="41" t="s">
        <v>531</v>
      </c>
      <c r="E233" s="17" t="s">
        <v>16</v>
      </c>
      <c r="F233" s="18">
        <v>139</v>
      </c>
      <c r="G233" s="19" t="s">
        <v>37</v>
      </c>
      <c r="H233" s="16" t="s">
        <v>393</v>
      </c>
      <c r="I233" s="20">
        <v>1509517.5</v>
      </c>
      <c r="J233" s="34">
        <f>+SUM(I233/2*3)</f>
        <v>2264276.25</v>
      </c>
      <c r="K233" s="34">
        <f>+SUM(I233)</f>
        <v>1509517.5</v>
      </c>
      <c r="L233" s="33">
        <f>+SUM(I233/2)</f>
        <v>754758.75</v>
      </c>
      <c r="N233" s="11"/>
    </row>
    <row r="234" spans="1:15" x14ac:dyDescent="0.25">
      <c r="A234" s="24" t="s">
        <v>886</v>
      </c>
      <c r="B234" s="15" t="s">
        <v>7</v>
      </c>
      <c r="C234" s="108" t="s">
        <v>665</v>
      </c>
      <c r="D234" s="41" t="s">
        <v>531</v>
      </c>
      <c r="E234" s="30" t="s">
        <v>16</v>
      </c>
      <c r="F234" s="31">
        <v>111.2</v>
      </c>
      <c r="G234" s="32" t="s">
        <v>37</v>
      </c>
      <c r="H234" s="26" t="s">
        <v>393</v>
      </c>
      <c r="I234" s="33">
        <v>1207614</v>
      </c>
      <c r="J234" s="34">
        <f>+SUM(I234/2*3)</f>
        <v>1811421</v>
      </c>
      <c r="K234" s="34">
        <f>+SUM(I234)</f>
        <v>1207614</v>
      </c>
      <c r="L234" s="33">
        <f>+SUM(I234/2)</f>
        <v>603807</v>
      </c>
      <c r="M234" s="9"/>
    </row>
    <row r="235" spans="1:15" x14ac:dyDescent="0.25">
      <c r="A235" s="24" t="s">
        <v>887</v>
      </c>
      <c r="B235" s="15" t="s">
        <v>440</v>
      </c>
      <c r="C235" s="19" t="s">
        <v>666</v>
      </c>
      <c r="D235" s="16" t="s">
        <v>534</v>
      </c>
      <c r="E235" s="17"/>
      <c r="I235" s="20"/>
      <c r="J235" s="34"/>
      <c r="L235" s="23"/>
      <c r="N235" s="11"/>
    </row>
    <row r="236" spans="1:15" x14ac:dyDescent="0.25">
      <c r="A236" s="24" t="s">
        <v>887</v>
      </c>
      <c r="B236" s="15" t="s">
        <v>39</v>
      </c>
      <c r="C236" s="19" t="s">
        <v>666</v>
      </c>
      <c r="D236" s="16" t="s">
        <v>534</v>
      </c>
      <c r="E236" s="17"/>
      <c r="I236" s="20"/>
      <c r="J236" s="34"/>
      <c r="L236" s="23"/>
    </row>
    <row r="237" spans="1:15" x14ac:dyDescent="0.25">
      <c r="A237" s="24" t="s">
        <v>888</v>
      </c>
      <c r="B237" s="15" t="s">
        <v>441</v>
      </c>
      <c r="C237" s="19" t="s">
        <v>37</v>
      </c>
      <c r="D237" s="16" t="s">
        <v>470</v>
      </c>
      <c r="E237" s="17"/>
      <c r="I237" s="20">
        <v>278.5</v>
      </c>
      <c r="J237" s="34">
        <f>+SUM(I237/2)</f>
        <v>139.25</v>
      </c>
      <c r="K237" s="34">
        <f>+SUM(J237/3*2)</f>
        <v>92.833333333333329</v>
      </c>
      <c r="L237" s="33">
        <f>+SUM(J237/3)</f>
        <v>46.416666666666664</v>
      </c>
      <c r="N237" s="11"/>
    </row>
    <row r="238" spans="1:15" x14ac:dyDescent="0.25">
      <c r="A238" s="24" t="s">
        <v>888</v>
      </c>
      <c r="B238" s="15" t="s">
        <v>39</v>
      </c>
      <c r="C238" s="19" t="s">
        <v>37</v>
      </c>
      <c r="D238" s="16" t="s">
        <v>470</v>
      </c>
      <c r="E238" s="17"/>
      <c r="I238" s="20"/>
      <c r="J238" s="34"/>
      <c r="L238" s="23"/>
    </row>
    <row r="239" spans="1:15" s="3" customFormat="1" x14ac:dyDescent="0.25">
      <c r="A239" s="24" t="s">
        <v>889</v>
      </c>
      <c r="B239" s="15" t="s">
        <v>442</v>
      </c>
      <c r="C239" s="19" t="s">
        <v>55</v>
      </c>
      <c r="D239" s="16" t="s">
        <v>481</v>
      </c>
      <c r="E239" s="17"/>
      <c r="F239" s="18"/>
      <c r="G239" s="19"/>
      <c r="H239" s="16"/>
      <c r="I239" s="20">
        <v>326.5</v>
      </c>
      <c r="J239" s="34">
        <f>+SUM(I239/2)</f>
        <v>163.25</v>
      </c>
      <c r="K239" s="34">
        <f>+SUM(J239/3*2)</f>
        <v>108.83333333333333</v>
      </c>
      <c r="L239" s="33">
        <f>+SUM(J239/3)</f>
        <v>54.416666666666664</v>
      </c>
      <c r="M239" s="5"/>
      <c r="N239" s="11"/>
      <c r="O239" s="6"/>
    </row>
    <row r="240" spans="1:15" x14ac:dyDescent="0.25">
      <c r="A240" s="24" t="s">
        <v>889</v>
      </c>
      <c r="B240" s="15" t="s">
        <v>443</v>
      </c>
      <c r="C240" s="19" t="s">
        <v>55</v>
      </c>
      <c r="D240" s="16" t="s">
        <v>481</v>
      </c>
      <c r="E240" s="17"/>
      <c r="I240" s="20">
        <v>260</v>
      </c>
      <c r="J240" s="34">
        <f>+SUM(I240/2)</f>
        <v>130</v>
      </c>
      <c r="K240" s="34">
        <f>+SUM(J240/3*2)</f>
        <v>86.666666666666671</v>
      </c>
      <c r="L240" s="33">
        <f>+SUM(J240/3)</f>
        <v>43.333333333333336</v>
      </c>
      <c r="N240" s="11"/>
    </row>
    <row r="241" spans="1:15" x14ac:dyDescent="0.25">
      <c r="A241" s="24" t="s">
        <v>889</v>
      </c>
      <c r="B241" s="15" t="s">
        <v>391</v>
      </c>
      <c r="C241" s="19" t="s">
        <v>55</v>
      </c>
      <c r="D241" s="16" t="s">
        <v>481</v>
      </c>
      <c r="E241" s="27"/>
      <c r="I241" s="20">
        <v>260</v>
      </c>
      <c r="J241" s="34">
        <f>+SUM(I241/2)</f>
        <v>130</v>
      </c>
      <c r="K241" s="34">
        <f>+SUM(J241/3*2)</f>
        <v>86.666666666666671</v>
      </c>
      <c r="L241" s="33">
        <f>+SUM(J241/3)</f>
        <v>43.333333333333336</v>
      </c>
      <c r="N241" s="11"/>
    </row>
    <row r="242" spans="1:15" x14ac:dyDescent="0.25">
      <c r="A242" s="24" t="s">
        <v>890</v>
      </c>
      <c r="B242" s="15" t="s">
        <v>347</v>
      </c>
      <c r="C242" s="32" t="s">
        <v>590</v>
      </c>
      <c r="D242" s="26" t="s">
        <v>489</v>
      </c>
      <c r="E242" s="30"/>
      <c r="F242" s="31"/>
      <c r="G242" s="32"/>
      <c r="H242" s="26"/>
      <c r="I242" s="33"/>
      <c r="J242" s="34"/>
      <c r="K242" s="34"/>
      <c r="L242" s="33"/>
      <c r="N242" s="11"/>
    </row>
    <row r="243" spans="1:15" x14ac:dyDescent="0.25">
      <c r="A243" s="24" t="s">
        <v>890</v>
      </c>
      <c r="B243" s="15" t="s">
        <v>39</v>
      </c>
      <c r="C243" s="32" t="s">
        <v>590</v>
      </c>
      <c r="D243" s="16" t="s">
        <v>489</v>
      </c>
      <c r="E243" s="17"/>
      <c r="I243" s="20"/>
      <c r="L243" s="23"/>
    </row>
    <row r="244" spans="1:15" x14ac:dyDescent="0.25">
      <c r="A244" s="24" t="s">
        <v>891</v>
      </c>
      <c r="B244" s="15" t="s">
        <v>444</v>
      </c>
      <c r="C244" s="108" t="s">
        <v>37</v>
      </c>
      <c r="D244" s="41" t="s">
        <v>470</v>
      </c>
      <c r="E244" s="17"/>
      <c r="I244" s="20">
        <v>331</v>
      </c>
      <c r="J244" s="21">
        <f>+SUM(I244/2)</f>
        <v>165.5</v>
      </c>
      <c r="K244" s="21">
        <f>+SUM(J244/3*2)</f>
        <v>110.33333333333333</v>
      </c>
      <c r="L244" s="20">
        <f>+SUM(J244/3)</f>
        <v>55.166666666666664</v>
      </c>
      <c r="N244" s="11"/>
    </row>
    <row r="245" spans="1:15" x14ac:dyDescent="0.25">
      <c r="A245" s="24" t="s">
        <v>891</v>
      </c>
      <c r="B245" s="15" t="s">
        <v>39</v>
      </c>
      <c r="C245" s="108" t="s">
        <v>37</v>
      </c>
      <c r="D245" s="41" t="s">
        <v>470</v>
      </c>
      <c r="E245" s="17"/>
      <c r="I245" s="20"/>
      <c r="L245" s="23"/>
    </row>
    <row r="246" spans="1:15" x14ac:dyDescent="0.25">
      <c r="A246" s="24" t="s">
        <v>892</v>
      </c>
      <c r="B246" s="15" t="s">
        <v>445</v>
      </c>
      <c r="C246" s="108" t="s">
        <v>667</v>
      </c>
      <c r="D246" s="41" t="s">
        <v>535</v>
      </c>
      <c r="E246" s="17"/>
      <c r="I246" s="20">
        <v>26807.5</v>
      </c>
      <c r="J246" s="21">
        <f>+SUM(I246/2)</f>
        <v>13403.75</v>
      </c>
      <c r="K246" s="21">
        <f>+SUM(J246/3*2)</f>
        <v>8935.8333333333339</v>
      </c>
      <c r="L246" s="20">
        <f>+SUM(J246/3)</f>
        <v>4467.916666666667</v>
      </c>
      <c r="N246" s="11"/>
    </row>
    <row r="247" spans="1:15" x14ac:dyDescent="0.25">
      <c r="A247" s="24" t="s">
        <v>892</v>
      </c>
      <c r="B247" s="15" t="s">
        <v>381</v>
      </c>
      <c r="C247" s="108" t="s">
        <v>667</v>
      </c>
      <c r="D247" s="41" t="s">
        <v>535</v>
      </c>
      <c r="E247" s="17"/>
      <c r="I247" s="20"/>
      <c r="K247" s="21"/>
      <c r="L247" s="20"/>
    </row>
    <row r="248" spans="1:15" x14ac:dyDescent="0.25">
      <c r="A248" s="24" t="s">
        <v>892</v>
      </c>
      <c r="B248" s="15" t="s">
        <v>446</v>
      </c>
      <c r="C248" s="108" t="s">
        <v>667</v>
      </c>
      <c r="D248" s="41" t="s">
        <v>535</v>
      </c>
      <c r="E248" s="17"/>
      <c r="I248" s="20">
        <v>29672</v>
      </c>
      <c r="J248" s="21">
        <f>+SUM(I248/2)</f>
        <v>14836</v>
      </c>
      <c r="K248" s="21">
        <f>+SUM(J248/3*2)</f>
        <v>9890.6666666666661</v>
      </c>
      <c r="L248" s="20">
        <f>+SUM(J248/3)</f>
        <v>4945.333333333333</v>
      </c>
      <c r="N248" s="11"/>
    </row>
    <row r="249" spans="1:15" x14ac:dyDescent="0.25">
      <c r="A249" s="24" t="s">
        <v>892</v>
      </c>
      <c r="B249" s="15" t="s">
        <v>391</v>
      </c>
      <c r="C249" s="108" t="s">
        <v>667</v>
      </c>
      <c r="D249" s="40" t="s">
        <v>535</v>
      </c>
      <c r="E249" s="27"/>
      <c r="F249" s="31"/>
      <c r="G249" s="32"/>
      <c r="H249" s="26"/>
      <c r="I249" s="33">
        <v>26704.799999999999</v>
      </c>
      <c r="J249" s="21">
        <f>+SUM(I249/2)</f>
        <v>13352.4</v>
      </c>
      <c r="K249" s="21">
        <f>+SUM(J249/3*2)</f>
        <v>8901.6</v>
      </c>
      <c r="L249" s="20">
        <f>+SUM(J249/3)</f>
        <v>4450.8</v>
      </c>
      <c r="M249" s="8"/>
      <c r="N249" s="11"/>
    </row>
    <row r="250" spans="1:15" x14ac:dyDescent="0.25">
      <c r="A250" s="24" t="s">
        <v>893</v>
      </c>
      <c r="B250" s="15" t="s">
        <v>447</v>
      </c>
      <c r="C250" s="19" t="s">
        <v>466</v>
      </c>
      <c r="D250" s="16" t="s">
        <v>538</v>
      </c>
      <c r="E250" s="17"/>
      <c r="I250" s="20">
        <v>216</v>
      </c>
      <c r="J250" s="21">
        <f>+SUM(I250/2)</f>
        <v>108</v>
      </c>
      <c r="K250" s="21">
        <f>+SUM(J250/3*2)</f>
        <v>72</v>
      </c>
      <c r="L250" s="20">
        <f>+SUM(J250/3)</f>
        <v>36</v>
      </c>
      <c r="N250" s="11"/>
    </row>
    <row r="251" spans="1:15" x14ac:dyDescent="0.25">
      <c r="A251" s="24" t="s">
        <v>893</v>
      </c>
      <c r="B251" s="15" t="s">
        <v>448</v>
      </c>
      <c r="C251" s="19" t="s">
        <v>466</v>
      </c>
      <c r="D251" s="16" t="s">
        <v>538</v>
      </c>
      <c r="E251" s="17"/>
      <c r="I251" s="20">
        <v>172.5</v>
      </c>
      <c r="J251" s="21">
        <f>+SUM(I251/2)</f>
        <v>86.25</v>
      </c>
      <c r="K251" s="21">
        <f>+SUM(J251/3*2)</f>
        <v>57.5</v>
      </c>
      <c r="L251" s="20">
        <f>+SUM(J251/3)</f>
        <v>28.75</v>
      </c>
      <c r="N251" s="11"/>
    </row>
    <row r="252" spans="1:15" x14ac:dyDescent="0.25">
      <c r="A252" s="24" t="s">
        <v>893</v>
      </c>
      <c r="B252" s="15" t="s">
        <v>39</v>
      </c>
      <c r="C252" s="19" t="s">
        <v>466</v>
      </c>
      <c r="D252" s="16" t="s">
        <v>538</v>
      </c>
      <c r="E252" s="17"/>
      <c r="I252" s="20"/>
      <c r="L252" s="23"/>
    </row>
    <row r="253" spans="1:15" s="3" customFormat="1" x14ac:dyDescent="0.25">
      <c r="A253" s="24" t="s">
        <v>894</v>
      </c>
      <c r="B253" s="15" t="s">
        <v>110</v>
      </c>
      <c r="C253" s="19" t="s">
        <v>539</v>
      </c>
      <c r="D253" s="16" t="s">
        <v>536</v>
      </c>
      <c r="E253" s="17"/>
      <c r="F253" s="18"/>
      <c r="G253" s="19"/>
      <c r="H253" s="16"/>
      <c r="I253" s="20">
        <v>68662.5</v>
      </c>
      <c r="J253" s="21">
        <f>+SUM(I253/2)</f>
        <v>34331.25</v>
      </c>
      <c r="K253" s="21">
        <f>+SUM(J253/3*2)</f>
        <v>22887.5</v>
      </c>
      <c r="L253" s="20">
        <f>+SUM(J253/3)</f>
        <v>11443.75</v>
      </c>
      <c r="M253" s="5"/>
      <c r="N253" s="11"/>
      <c r="O253" s="6"/>
    </row>
    <row r="254" spans="1:15" x14ac:dyDescent="0.25">
      <c r="A254" s="24" t="s">
        <v>894</v>
      </c>
      <c r="B254" s="15" t="s">
        <v>111</v>
      </c>
      <c r="C254" s="19" t="s">
        <v>37</v>
      </c>
      <c r="D254" s="16" t="s">
        <v>470</v>
      </c>
      <c r="E254" s="17"/>
      <c r="I254" s="20">
        <v>394</v>
      </c>
      <c r="J254" s="21">
        <f>+SUM(I254/2)</f>
        <v>197</v>
      </c>
      <c r="K254" s="21">
        <f>+SUM(J254/3*2)</f>
        <v>131.33333333333334</v>
      </c>
      <c r="L254" s="20">
        <f>+SUM(J254/3)</f>
        <v>65.666666666666671</v>
      </c>
      <c r="N254" s="11"/>
    </row>
    <row r="255" spans="1:15" x14ac:dyDescent="0.25">
      <c r="A255" s="24" t="s">
        <v>894</v>
      </c>
      <c r="B255" s="15" t="s">
        <v>112</v>
      </c>
      <c r="C255" s="19" t="s">
        <v>539</v>
      </c>
      <c r="D255" s="16" t="s">
        <v>536</v>
      </c>
      <c r="E255" s="17"/>
      <c r="I255" s="20">
        <v>43822.5</v>
      </c>
      <c r="J255" s="21">
        <f>+SUM(I255/2)</f>
        <v>21911.25</v>
      </c>
      <c r="K255" s="21">
        <f>+SUM(J255/3*2)</f>
        <v>14607.5</v>
      </c>
      <c r="L255" s="20">
        <f>+SUM(J255/3)</f>
        <v>7303.75</v>
      </c>
      <c r="N255" s="11"/>
    </row>
    <row r="256" spans="1:15" x14ac:dyDescent="0.25">
      <c r="A256" s="24" t="s">
        <v>894</v>
      </c>
      <c r="B256" s="15" t="s">
        <v>39</v>
      </c>
      <c r="C256" s="19" t="s">
        <v>37</v>
      </c>
      <c r="D256" s="16" t="s">
        <v>470</v>
      </c>
      <c r="E256" s="17"/>
      <c r="I256" s="20"/>
      <c r="K256" s="21"/>
      <c r="L256" s="23"/>
    </row>
    <row r="257" spans="1:15" x14ac:dyDescent="0.25">
      <c r="A257" s="24" t="s">
        <v>895</v>
      </c>
      <c r="B257" s="15" t="s">
        <v>113</v>
      </c>
      <c r="C257" s="19" t="s">
        <v>465</v>
      </c>
      <c r="D257" s="16" t="s">
        <v>540</v>
      </c>
      <c r="E257" s="17" t="s">
        <v>16</v>
      </c>
      <c r="F257" s="18">
        <v>84.5</v>
      </c>
      <c r="G257" s="19" t="s">
        <v>37</v>
      </c>
      <c r="H257" s="16" t="s">
        <v>393</v>
      </c>
      <c r="I257" s="20">
        <v>5190</v>
      </c>
      <c r="J257" s="21">
        <f>+SUM(I257/2*3)</f>
        <v>7785</v>
      </c>
      <c r="K257" s="21">
        <f>+SUM(I257)</f>
        <v>5190</v>
      </c>
      <c r="L257" s="20">
        <f>+SUM(I257/2)</f>
        <v>2595</v>
      </c>
      <c r="N257" s="11"/>
    </row>
    <row r="258" spans="1:15" x14ac:dyDescent="0.25">
      <c r="A258" s="24" t="s">
        <v>895</v>
      </c>
      <c r="B258" s="15" t="s">
        <v>114</v>
      </c>
      <c r="C258" s="19" t="s">
        <v>465</v>
      </c>
      <c r="D258" s="16" t="s">
        <v>540</v>
      </c>
      <c r="E258" s="17"/>
      <c r="I258" s="20">
        <v>16420.5</v>
      </c>
      <c r="J258" s="21">
        <f>+SUM(I258/2)</f>
        <v>8210.25</v>
      </c>
      <c r="K258" s="21">
        <f>+SUM(J258/3*2)</f>
        <v>5473.5</v>
      </c>
      <c r="L258" s="20">
        <f>+SUM(J258/3)</f>
        <v>2736.75</v>
      </c>
      <c r="N258" s="11"/>
    </row>
    <row r="259" spans="1:15" x14ac:dyDescent="0.25">
      <c r="A259" s="24" t="s">
        <v>895</v>
      </c>
      <c r="B259" s="15" t="s">
        <v>43</v>
      </c>
      <c r="C259" s="19" t="s">
        <v>465</v>
      </c>
      <c r="D259" s="26" t="s">
        <v>540</v>
      </c>
      <c r="E259" s="27"/>
      <c r="F259" s="31"/>
      <c r="G259" s="32"/>
      <c r="H259" s="26"/>
      <c r="I259" s="33">
        <v>13136.4</v>
      </c>
      <c r="J259" s="21">
        <f>+SUM(I259/2)</f>
        <v>6568.2</v>
      </c>
      <c r="K259" s="21">
        <f>+SUM(J259/3*2)</f>
        <v>4378.8</v>
      </c>
      <c r="L259" s="20">
        <f>+SUM(J259/3)</f>
        <v>2189.4</v>
      </c>
      <c r="N259" s="11"/>
    </row>
    <row r="260" spans="1:15" x14ac:dyDescent="0.25">
      <c r="A260" s="24" t="s">
        <v>896</v>
      </c>
      <c r="B260" s="15" t="s">
        <v>187</v>
      </c>
      <c r="C260" s="108" t="s">
        <v>350</v>
      </c>
      <c r="D260" s="41" t="s">
        <v>480</v>
      </c>
      <c r="E260" s="17"/>
      <c r="I260" s="20"/>
      <c r="K260" s="21"/>
      <c r="L260" s="20"/>
    </row>
    <row r="261" spans="1:15" x14ac:dyDescent="0.25">
      <c r="A261" s="24" t="s">
        <v>896</v>
      </c>
      <c r="B261" s="15" t="s">
        <v>115</v>
      </c>
      <c r="C261" s="108" t="s">
        <v>350</v>
      </c>
      <c r="D261" s="41" t="s">
        <v>480</v>
      </c>
      <c r="E261" s="17"/>
      <c r="I261" s="20"/>
      <c r="L261" s="23"/>
    </row>
    <row r="262" spans="1:15" x14ac:dyDescent="0.25">
      <c r="A262" s="24" t="s">
        <v>897</v>
      </c>
      <c r="B262" s="15" t="s">
        <v>116</v>
      </c>
      <c r="C262" s="19" t="s">
        <v>668</v>
      </c>
      <c r="D262" s="16" t="s">
        <v>537</v>
      </c>
      <c r="E262" s="17"/>
      <c r="I262" s="20">
        <v>445375</v>
      </c>
      <c r="J262" s="21">
        <f t="shared" ref="J262:J267" si="32">+SUM(I262/2)</f>
        <v>222687.5</v>
      </c>
      <c r="K262" s="21">
        <f t="shared" ref="K262:K267" si="33">+SUM(J262/3*2)</f>
        <v>148458.33333333334</v>
      </c>
      <c r="L262" s="20">
        <f t="shared" ref="L262:L267" si="34">+SUM(J262/3)</f>
        <v>74229.166666666672</v>
      </c>
      <c r="N262" s="11"/>
    </row>
    <row r="263" spans="1:15" x14ac:dyDescent="0.25">
      <c r="A263" s="24" t="s">
        <v>897</v>
      </c>
      <c r="B263" s="15" t="s">
        <v>117</v>
      </c>
      <c r="C263" s="19" t="s">
        <v>668</v>
      </c>
      <c r="D263" s="16" t="s">
        <v>537</v>
      </c>
      <c r="E263" s="17"/>
      <c r="I263" s="20">
        <v>445375</v>
      </c>
      <c r="J263" s="21">
        <f t="shared" si="32"/>
        <v>222687.5</v>
      </c>
      <c r="K263" s="21">
        <f t="shared" si="33"/>
        <v>148458.33333333334</v>
      </c>
      <c r="L263" s="20">
        <f t="shared" si="34"/>
        <v>74229.166666666672</v>
      </c>
      <c r="N263" s="11"/>
    </row>
    <row r="264" spans="1:15" x14ac:dyDescent="0.25">
      <c r="A264" s="24" t="s">
        <v>897</v>
      </c>
      <c r="B264" s="15" t="s">
        <v>118</v>
      </c>
      <c r="C264" s="19" t="s">
        <v>668</v>
      </c>
      <c r="D264" s="16" t="s">
        <v>537</v>
      </c>
      <c r="E264" s="17"/>
      <c r="I264" s="20">
        <v>445375</v>
      </c>
      <c r="J264" s="21">
        <f t="shared" si="32"/>
        <v>222687.5</v>
      </c>
      <c r="K264" s="21">
        <f t="shared" si="33"/>
        <v>148458.33333333334</v>
      </c>
      <c r="L264" s="20">
        <f t="shared" si="34"/>
        <v>74229.166666666672</v>
      </c>
      <c r="N264" s="11"/>
    </row>
    <row r="265" spans="1:15" x14ac:dyDescent="0.25">
      <c r="A265" s="24" t="s">
        <v>897</v>
      </c>
      <c r="B265" s="15" t="s">
        <v>119</v>
      </c>
      <c r="C265" s="19" t="s">
        <v>668</v>
      </c>
      <c r="D265" s="16" t="s">
        <v>537</v>
      </c>
      <c r="E265" s="17"/>
      <c r="I265" s="20">
        <v>445375</v>
      </c>
      <c r="J265" s="21">
        <f t="shared" si="32"/>
        <v>222687.5</v>
      </c>
      <c r="K265" s="21">
        <f t="shared" si="33"/>
        <v>148458.33333333334</v>
      </c>
      <c r="L265" s="20">
        <f t="shared" si="34"/>
        <v>74229.166666666672</v>
      </c>
      <c r="N265" s="11"/>
    </row>
    <row r="266" spans="1:15" x14ac:dyDescent="0.25">
      <c r="A266" s="24" t="s">
        <v>897</v>
      </c>
      <c r="B266" s="15" t="s">
        <v>120</v>
      </c>
      <c r="C266" s="19" t="s">
        <v>668</v>
      </c>
      <c r="D266" s="16" t="s">
        <v>537</v>
      </c>
      <c r="E266" s="17"/>
      <c r="I266" s="20">
        <v>445375</v>
      </c>
      <c r="J266" s="21">
        <f t="shared" si="32"/>
        <v>222687.5</v>
      </c>
      <c r="K266" s="21">
        <f t="shared" si="33"/>
        <v>148458.33333333334</v>
      </c>
      <c r="L266" s="20">
        <f t="shared" si="34"/>
        <v>74229.166666666672</v>
      </c>
      <c r="N266" s="11"/>
    </row>
    <row r="267" spans="1:15" x14ac:dyDescent="0.25">
      <c r="A267" s="24" t="s">
        <v>897</v>
      </c>
      <c r="B267" s="15" t="s">
        <v>121</v>
      </c>
      <c r="C267" s="19" t="s">
        <v>668</v>
      </c>
      <c r="D267" s="16" t="s">
        <v>537</v>
      </c>
      <c r="E267" s="17"/>
      <c r="I267" s="20">
        <v>445375</v>
      </c>
      <c r="J267" s="21">
        <f t="shared" si="32"/>
        <v>222687.5</v>
      </c>
      <c r="K267" s="21">
        <f t="shared" si="33"/>
        <v>148458.33333333334</v>
      </c>
      <c r="L267" s="20">
        <f t="shared" si="34"/>
        <v>74229.166666666672</v>
      </c>
      <c r="N267" s="11"/>
    </row>
    <row r="268" spans="1:15" x14ac:dyDescent="0.25">
      <c r="A268" s="24" t="s">
        <v>897</v>
      </c>
      <c r="B268" s="15" t="s">
        <v>184</v>
      </c>
      <c r="C268" s="19" t="s">
        <v>668</v>
      </c>
      <c r="D268" s="16" t="s">
        <v>537</v>
      </c>
      <c r="E268" s="27"/>
      <c r="I268" s="20"/>
      <c r="K268" s="21"/>
      <c r="L268" s="20"/>
    </row>
    <row r="269" spans="1:15" s="3" customFormat="1" x14ac:dyDescent="0.25">
      <c r="A269" s="24" t="s">
        <v>898</v>
      </c>
      <c r="B269" s="15" t="s">
        <v>365</v>
      </c>
      <c r="C269" s="19" t="s">
        <v>55</v>
      </c>
      <c r="D269" s="16" t="s">
        <v>481</v>
      </c>
      <c r="E269" s="27"/>
      <c r="F269" s="18"/>
      <c r="G269" s="19"/>
      <c r="H269" s="16"/>
      <c r="I269" s="20">
        <v>125.5</v>
      </c>
      <c r="J269" s="21">
        <f>+SUM(I269/2)</f>
        <v>62.75</v>
      </c>
      <c r="K269" s="21">
        <f>+SUM(J269/3*2)</f>
        <v>41.833333333333336</v>
      </c>
      <c r="L269" s="20">
        <f>+SUM(J269/3)</f>
        <v>20.916666666666668</v>
      </c>
      <c r="M269" s="5"/>
      <c r="N269" s="11"/>
      <c r="O269" s="6"/>
    </row>
    <row r="270" spans="1:15" x14ac:dyDescent="0.25">
      <c r="A270" s="24" t="s">
        <v>899</v>
      </c>
      <c r="B270" s="15" t="s">
        <v>122</v>
      </c>
      <c r="C270" s="108" t="s">
        <v>669</v>
      </c>
      <c r="D270" s="41" t="s">
        <v>541</v>
      </c>
      <c r="E270" s="17"/>
      <c r="I270" s="20">
        <v>111</v>
      </c>
      <c r="J270" s="21">
        <f>+SUM(I270/2)</f>
        <v>55.5</v>
      </c>
      <c r="K270" s="21">
        <f>+SUM(J270/3*2)</f>
        <v>37</v>
      </c>
      <c r="L270" s="20">
        <f>+SUM(J270/3)</f>
        <v>18.5</v>
      </c>
      <c r="N270" s="11"/>
    </row>
    <row r="271" spans="1:15" x14ac:dyDescent="0.25">
      <c r="A271" s="24" t="s">
        <v>899</v>
      </c>
      <c r="B271" s="15" t="s">
        <v>39</v>
      </c>
      <c r="C271" s="108" t="s">
        <v>669</v>
      </c>
      <c r="D271" s="41" t="s">
        <v>541</v>
      </c>
      <c r="E271" s="17"/>
      <c r="I271" s="20"/>
      <c r="L271" s="23"/>
    </row>
    <row r="272" spans="1:15" x14ac:dyDescent="0.25">
      <c r="A272" s="24" t="s">
        <v>900</v>
      </c>
      <c r="B272" s="15" t="s">
        <v>123</v>
      </c>
      <c r="C272" s="108" t="s">
        <v>37</v>
      </c>
      <c r="D272" s="41" t="s">
        <v>470</v>
      </c>
      <c r="E272" s="17"/>
      <c r="I272" s="20">
        <v>244</v>
      </c>
      <c r="J272" s="21">
        <f>+SUM(I272/2)</f>
        <v>122</v>
      </c>
      <c r="K272" s="21">
        <f>+SUM(J272/3*2)</f>
        <v>81.333333333333329</v>
      </c>
      <c r="L272" s="20">
        <f>+SUM(J272/3)</f>
        <v>40.666666666666664</v>
      </c>
      <c r="N272" s="11"/>
    </row>
    <row r="273" spans="1:17" x14ac:dyDescent="0.25">
      <c r="A273" s="24" t="s">
        <v>900</v>
      </c>
      <c r="B273" s="15" t="s">
        <v>39</v>
      </c>
      <c r="C273" s="108" t="s">
        <v>37</v>
      </c>
      <c r="D273" s="41" t="s">
        <v>470</v>
      </c>
      <c r="E273" s="17"/>
      <c r="I273" s="20"/>
      <c r="L273" s="23"/>
    </row>
    <row r="274" spans="1:17" x14ac:dyDescent="0.25">
      <c r="A274" s="24" t="s">
        <v>901</v>
      </c>
      <c r="B274" s="15" t="s">
        <v>124</v>
      </c>
      <c r="C274" s="108" t="s">
        <v>670</v>
      </c>
      <c r="D274" s="41" t="s">
        <v>542</v>
      </c>
      <c r="E274" s="17"/>
      <c r="I274" s="20">
        <v>1926179.5</v>
      </c>
      <c r="J274" s="46">
        <f>+SUM(I274/2)</f>
        <v>963089.75</v>
      </c>
      <c r="K274" s="46">
        <f>+SUM(J274/3*2)</f>
        <v>642059.83333333337</v>
      </c>
      <c r="L274" s="47">
        <f>+SUM(J274/3)</f>
        <v>321029.91666666669</v>
      </c>
      <c r="N274" s="11"/>
    </row>
    <row r="275" spans="1:17" x14ac:dyDescent="0.25">
      <c r="A275" s="24" t="s">
        <v>901</v>
      </c>
      <c r="B275" s="15" t="s">
        <v>39</v>
      </c>
      <c r="C275" s="108" t="s">
        <v>37</v>
      </c>
      <c r="D275" s="41" t="s">
        <v>470</v>
      </c>
      <c r="E275" s="17"/>
      <c r="I275" s="20"/>
      <c r="L275" s="23"/>
    </row>
    <row r="276" spans="1:17" x14ac:dyDescent="0.25">
      <c r="A276" s="24" t="s">
        <v>902</v>
      </c>
      <c r="B276" s="15" t="s">
        <v>125</v>
      </c>
      <c r="C276" s="107" t="s">
        <v>55</v>
      </c>
      <c r="D276" s="40" t="s">
        <v>481</v>
      </c>
      <c r="E276" s="17"/>
      <c r="I276" s="20">
        <v>175</v>
      </c>
      <c r="J276" s="21">
        <f>+SUM(I276/2)</f>
        <v>87.5</v>
      </c>
      <c r="K276" s="21">
        <f>+SUM(J276/3*2)</f>
        <v>58.333333333333336</v>
      </c>
      <c r="L276" s="20">
        <f>+SUM(J276/3)</f>
        <v>29.166666666666668</v>
      </c>
      <c r="N276" s="11"/>
    </row>
    <row r="277" spans="1:17" x14ac:dyDescent="0.25">
      <c r="A277" s="24" t="s">
        <v>902</v>
      </c>
      <c r="B277" s="15" t="s">
        <v>39</v>
      </c>
      <c r="C277" s="107" t="s">
        <v>55</v>
      </c>
      <c r="D277" s="40" t="s">
        <v>481</v>
      </c>
      <c r="E277" s="17"/>
      <c r="I277" s="20"/>
      <c r="L277" s="23"/>
    </row>
    <row r="278" spans="1:17" x14ac:dyDescent="0.25">
      <c r="A278" s="24" t="s">
        <v>903</v>
      </c>
      <c r="B278" s="15" t="s">
        <v>62</v>
      </c>
      <c r="C278" s="108" t="s">
        <v>37</v>
      </c>
      <c r="D278" s="41" t="s">
        <v>470</v>
      </c>
      <c r="E278" s="17"/>
      <c r="I278" s="20"/>
      <c r="L278" s="23"/>
    </row>
    <row r="279" spans="1:17" x14ac:dyDescent="0.25">
      <c r="A279" s="24" t="s">
        <v>903</v>
      </c>
      <c r="B279" s="15" t="s">
        <v>63</v>
      </c>
      <c r="C279" s="108" t="s">
        <v>37</v>
      </c>
      <c r="D279" s="41" t="s">
        <v>470</v>
      </c>
      <c r="E279" s="27"/>
      <c r="I279" s="20"/>
      <c r="L279" s="23"/>
    </row>
    <row r="280" spans="1:17" x14ac:dyDescent="0.25">
      <c r="A280" s="24" t="s">
        <v>904</v>
      </c>
      <c r="B280" s="15" t="s">
        <v>64</v>
      </c>
      <c r="C280" s="108" t="s">
        <v>671</v>
      </c>
      <c r="D280" s="41" t="s">
        <v>543</v>
      </c>
      <c r="E280" s="17"/>
      <c r="I280" s="20"/>
      <c r="L280" s="23"/>
    </row>
    <row r="281" spans="1:17" x14ac:dyDescent="0.25">
      <c r="A281" s="24" t="s">
        <v>904</v>
      </c>
      <c r="B281" s="15" t="s">
        <v>39</v>
      </c>
      <c r="C281" s="108" t="s">
        <v>671</v>
      </c>
      <c r="D281" s="41" t="s">
        <v>543</v>
      </c>
      <c r="E281" s="17"/>
      <c r="I281" s="20"/>
      <c r="L281" s="23"/>
    </row>
    <row r="282" spans="1:17" x14ac:dyDescent="0.25">
      <c r="A282" s="24" t="s">
        <v>905</v>
      </c>
      <c r="B282" s="15" t="s">
        <v>126</v>
      </c>
      <c r="C282" s="108" t="s">
        <v>672</v>
      </c>
      <c r="D282" s="41" t="s">
        <v>544</v>
      </c>
      <c r="E282" s="17"/>
      <c r="I282" s="20"/>
      <c r="L282" s="23"/>
    </row>
    <row r="283" spans="1:17" x14ac:dyDescent="0.25">
      <c r="A283" s="24" t="s">
        <v>905</v>
      </c>
      <c r="B283" s="15" t="s">
        <v>39</v>
      </c>
      <c r="C283" s="108" t="s">
        <v>672</v>
      </c>
      <c r="D283" s="41" t="s">
        <v>544</v>
      </c>
      <c r="E283" s="17"/>
      <c r="I283" s="20"/>
      <c r="L283" s="23"/>
    </row>
    <row r="284" spans="1:17" x14ac:dyDescent="0.25">
      <c r="A284" s="24" t="s">
        <v>906</v>
      </c>
      <c r="B284" s="15" t="s">
        <v>127</v>
      </c>
      <c r="C284" s="108" t="s">
        <v>673</v>
      </c>
      <c r="D284" s="41" t="s">
        <v>545</v>
      </c>
      <c r="E284" s="17" t="s">
        <v>231</v>
      </c>
      <c r="F284" s="18">
        <v>185</v>
      </c>
      <c r="G284" s="19" t="s">
        <v>17</v>
      </c>
      <c r="H284" s="16" t="s">
        <v>393</v>
      </c>
      <c r="I284" s="20">
        <v>86</v>
      </c>
      <c r="J284" s="21">
        <f>+SUM(I284/2*3)</f>
        <v>129</v>
      </c>
      <c r="K284" s="21">
        <f>+SUM(I284)</f>
        <v>86</v>
      </c>
      <c r="L284" s="20">
        <f>+SUM(I284/2)</f>
        <v>43</v>
      </c>
      <c r="N284" s="11"/>
    </row>
    <row r="285" spans="1:17" x14ac:dyDescent="0.25">
      <c r="A285" s="24" t="s">
        <v>906</v>
      </c>
      <c r="B285" s="15" t="s">
        <v>39</v>
      </c>
      <c r="C285" s="108" t="s">
        <v>673</v>
      </c>
      <c r="D285" s="41" t="s">
        <v>545</v>
      </c>
      <c r="E285" s="17"/>
      <c r="I285" s="20"/>
      <c r="L285" s="23"/>
    </row>
    <row r="286" spans="1:17" x14ac:dyDescent="0.25">
      <c r="A286" s="24" t="s">
        <v>907</v>
      </c>
      <c r="B286" s="15" t="s">
        <v>128</v>
      </c>
      <c r="C286" s="107" t="s">
        <v>55</v>
      </c>
      <c r="D286" s="40" t="s">
        <v>481</v>
      </c>
      <c r="E286" s="17" t="s">
        <v>231</v>
      </c>
      <c r="F286" s="18">
        <v>93</v>
      </c>
      <c r="H286" s="16" t="s">
        <v>393</v>
      </c>
      <c r="I286" s="33">
        <v>74.14</v>
      </c>
      <c r="J286" s="34">
        <f>+SUM(I286/2*3)</f>
        <v>111.21000000000001</v>
      </c>
      <c r="K286" s="34">
        <f>+SUM(I286)</f>
        <v>74.14</v>
      </c>
      <c r="L286" s="33">
        <f>+SUM(I286/2)</f>
        <v>37.07</v>
      </c>
      <c r="N286" s="11"/>
    </row>
    <row r="287" spans="1:17" x14ac:dyDescent="0.25">
      <c r="A287" s="24" t="s">
        <v>907</v>
      </c>
      <c r="B287" s="15" t="s">
        <v>39</v>
      </c>
      <c r="C287" s="107" t="s">
        <v>55</v>
      </c>
      <c r="D287" s="40" t="s">
        <v>481</v>
      </c>
      <c r="E287" s="17"/>
      <c r="I287" s="20"/>
      <c r="L287" s="23"/>
      <c r="O287" s="12"/>
      <c r="P287" s="4"/>
      <c r="Q287" s="4"/>
    </row>
    <row r="288" spans="1:17" s="3" customFormat="1" x14ac:dyDescent="0.25">
      <c r="A288" s="24" t="s">
        <v>908</v>
      </c>
      <c r="B288" s="15" t="s">
        <v>129</v>
      </c>
      <c r="C288" s="19" t="s">
        <v>55</v>
      </c>
      <c r="D288" s="16" t="s">
        <v>481</v>
      </c>
      <c r="E288" s="17"/>
      <c r="F288" s="18"/>
      <c r="G288" s="19"/>
      <c r="H288" s="16"/>
      <c r="I288" s="20">
        <v>364</v>
      </c>
      <c r="J288" s="21">
        <f>+SUM(I288/2)</f>
        <v>182</v>
      </c>
      <c r="K288" s="21">
        <f>+SUM(J288/3*2)</f>
        <v>121.33333333333333</v>
      </c>
      <c r="L288" s="20">
        <f>+SUM(J288/3)</f>
        <v>60.666666666666664</v>
      </c>
      <c r="M288" s="5"/>
      <c r="N288" s="11"/>
      <c r="O288" s="6"/>
      <c r="Q288" s="3" t="s">
        <v>439</v>
      </c>
    </row>
    <row r="289" spans="1:15" x14ac:dyDescent="0.25">
      <c r="A289" s="24" t="s">
        <v>908</v>
      </c>
      <c r="B289" s="15" t="s">
        <v>39</v>
      </c>
      <c r="C289" s="19" t="s">
        <v>55</v>
      </c>
      <c r="D289" s="16" t="s">
        <v>481</v>
      </c>
      <c r="E289" s="17"/>
      <c r="I289" s="20"/>
      <c r="L289" s="23"/>
      <c r="O289" s="12"/>
    </row>
    <row r="290" spans="1:15" x14ac:dyDescent="0.25">
      <c r="A290" s="24" t="s">
        <v>909</v>
      </c>
      <c r="B290" s="15" t="s">
        <v>130</v>
      </c>
      <c r="C290" s="108" t="s">
        <v>674</v>
      </c>
      <c r="D290" s="41" t="s">
        <v>546</v>
      </c>
      <c r="E290" s="17"/>
      <c r="I290" s="20">
        <v>10215.5</v>
      </c>
      <c r="J290" s="21">
        <f>+SUM(I290/2)</f>
        <v>5107.75</v>
      </c>
      <c r="K290" s="21">
        <f>+SUM(J290/3*2)</f>
        <v>3405.1666666666665</v>
      </c>
      <c r="L290" s="20">
        <f>+SUM(J290/3)</f>
        <v>1702.5833333333333</v>
      </c>
      <c r="N290" s="11"/>
    </row>
    <row r="291" spans="1:15" x14ac:dyDescent="0.25">
      <c r="A291" s="24" t="s">
        <v>909</v>
      </c>
      <c r="B291" s="15" t="s">
        <v>131</v>
      </c>
      <c r="C291" s="108" t="s">
        <v>674</v>
      </c>
      <c r="D291" s="41" t="s">
        <v>546</v>
      </c>
      <c r="E291" s="17"/>
      <c r="I291" s="20">
        <v>4864</v>
      </c>
      <c r="J291" s="21">
        <f>+SUM(I291/2)</f>
        <v>2432</v>
      </c>
      <c r="K291" s="21">
        <f>+SUM(J291/3*2)</f>
        <v>1621.3333333333333</v>
      </c>
      <c r="L291" s="20">
        <f>+SUM(J291/3)</f>
        <v>810.66666666666663</v>
      </c>
      <c r="N291" s="11"/>
    </row>
    <row r="292" spans="1:15" x14ac:dyDescent="0.25">
      <c r="A292" s="24" t="s">
        <v>910</v>
      </c>
      <c r="B292" s="15" t="s">
        <v>132</v>
      </c>
      <c r="C292" s="108" t="s">
        <v>23</v>
      </c>
      <c r="D292" s="41" t="s">
        <v>547</v>
      </c>
      <c r="E292" s="17"/>
      <c r="I292" s="20">
        <v>691351</v>
      </c>
      <c r="J292" s="21">
        <f>+SUM(I292/2)</f>
        <v>345675.5</v>
      </c>
      <c r="K292" s="21">
        <f>+SUM(J292/3*2)</f>
        <v>230450.33333333334</v>
      </c>
      <c r="L292" s="20">
        <f>+SUM(J292/3)</f>
        <v>115225.16666666667</v>
      </c>
      <c r="N292" s="11"/>
    </row>
    <row r="293" spans="1:15" x14ac:dyDescent="0.25">
      <c r="A293" s="24" t="s">
        <v>910</v>
      </c>
      <c r="B293" s="15" t="s">
        <v>133</v>
      </c>
      <c r="C293" s="108" t="s">
        <v>23</v>
      </c>
      <c r="D293" s="40" t="s">
        <v>547</v>
      </c>
      <c r="E293" s="30"/>
      <c r="F293" s="31"/>
      <c r="G293" s="32"/>
      <c r="H293" s="26"/>
      <c r="I293" s="33">
        <v>414810.6</v>
      </c>
      <c r="J293" s="21">
        <f>+SUM(I293/2)</f>
        <v>207405.3</v>
      </c>
      <c r="K293" s="21">
        <f>+SUM(J293/3*2)</f>
        <v>138270.19999999998</v>
      </c>
      <c r="L293" s="20">
        <f>+SUM(J293/3)</f>
        <v>69135.099999999991</v>
      </c>
      <c r="M293" s="8"/>
      <c r="N293" s="11"/>
    </row>
    <row r="294" spans="1:15" x14ac:dyDescent="0.25">
      <c r="A294" s="24" t="s">
        <v>911</v>
      </c>
      <c r="B294" s="15" t="s">
        <v>24</v>
      </c>
      <c r="C294" s="108" t="s">
        <v>675</v>
      </c>
      <c r="D294" s="41" t="s">
        <v>548</v>
      </c>
      <c r="E294" s="17"/>
      <c r="I294" s="20"/>
      <c r="K294" s="21"/>
      <c r="L294" s="20"/>
    </row>
    <row r="295" spans="1:15" x14ac:dyDescent="0.25">
      <c r="A295" s="24" t="s">
        <v>911</v>
      </c>
      <c r="B295" s="15" t="s">
        <v>134</v>
      </c>
      <c r="C295" s="108" t="s">
        <v>675</v>
      </c>
      <c r="D295" s="41" t="s">
        <v>548</v>
      </c>
      <c r="E295" s="17" t="s">
        <v>16</v>
      </c>
      <c r="F295" s="18">
        <v>111.5</v>
      </c>
      <c r="G295" s="19" t="s">
        <v>37</v>
      </c>
      <c r="H295" s="16" t="s">
        <v>393</v>
      </c>
      <c r="I295" s="20">
        <v>19194</v>
      </c>
      <c r="J295" s="21">
        <f>+SUM(I295/2*3)</f>
        <v>28791</v>
      </c>
      <c r="K295" s="21">
        <f>+SUM(I295)</f>
        <v>19194</v>
      </c>
      <c r="L295" s="20">
        <f>+SUM(I295/2)</f>
        <v>9597</v>
      </c>
      <c r="N295" s="11"/>
    </row>
    <row r="296" spans="1:15" x14ac:dyDescent="0.25">
      <c r="A296" s="24" t="s">
        <v>911</v>
      </c>
      <c r="B296" s="15" t="s">
        <v>39</v>
      </c>
      <c r="C296" s="108" t="s">
        <v>675</v>
      </c>
      <c r="D296" s="41" t="s">
        <v>548</v>
      </c>
      <c r="E296" s="17"/>
      <c r="I296" s="20"/>
      <c r="L296" s="23"/>
      <c r="N296" s="11"/>
    </row>
    <row r="297" spans="1:15" x14ac:dyDescent="0.25">
      <c r="A297" s="24" t="s">
        <v>912</v>
      </c>
      <c r="B297" s="15" t="s">
        <v>135</v>
      </c>
      <c r="C297" s="108" t="s">
        <v>676</v>
      </c>
      <c r="D297" s="41" t="s">
        <v>549</v>
      </c>
      <c r="E297" s="17"/>
      <c r="I297" s="20">
        <v>708</v>
      </c>
      <c r="J297" s="21">
        <f>+SUM(I297/2)</f>
        <v>354</v>
      </c>
      <c r="K297" s="21">
        <f>+SUM(J297/3*2)</f>
        <v>236</v>
      </c>
      <c r="L297" s="20">
        <f>+SUM(J297/3)</f>
        <v>118</v>
      </c>
      <c r="N297" s="11"/>
    </row>
    <row r="298" spans="1:15" x14ac:dyDescent="0.25">
      <c r="A298" s="24" t="s">
        <v>912</v>
      </c>
      <c r="B298" s="15" t="s">
        <v>39</v>
      </c>
      <c r="C298" s="108" t="s">
        <v>676</v>
      </c>
      <c r="D298" s="41" t="s">
        <v>549</v>
      </c>
      <c r="E298" s="17"/>
      <c r="I298" s="20"/>
      <c r="L298" s="23"/>
    </row>
    <row r="299" spans="1:15" x14ac:dyDescent="0.25">
      <c r="A299" s="24" t="s">
        <v>913</v>
      </c>
      <c r="B299" s="15" t="s">
        <v>354</v>
      </c>
      <c r="C299" s="19" t="s">
        <v>37</v>
      </c>
      <c r="D299" s="16" t="s">
        <v>470</v>
      </c>
      <c r="E299" s="17"/>
      <c r="I299" s="20"/>
      <c r="K299" s="21"/>
      <c r="L299" s="20"/>
    </row>
    <row r="300" spans="1:15" x14ac:dyDescent="0.25">
      <c r="A300" s="24" t="s">
        <v>913</v>
      </c>
      <c r="B300" s="15" t="s">
        <v>355</v>
      </c>
      <c r="C300" s="19" t="s">
        <v>37</v>
      </c>
      <c r="D300" s="16" t="s">
        <v>470</v>
      </c>
      <c r="E300" s="17"/>
      <c r="I300" s="20"/>
      <c r="K300" s="21"/>
      <c r="L300" s="20"/>
    </row>
    <row r="301" spans="1:15" x14ac:dyDescent="0.25">
      <c r="A301" s="24" t="s">
        <v>913</v>
      </c>
      <c r="B301" s="15" t="s">
        <v>39</v>
      </c>
      <c r="C301" s="19" t="s">
        <v>37</v>
      </c>
      <c r="D301" s="16" t="s">
        <v>470</v>
      </c>
      <c r="E301" s="17"/>
      <c r="I301" s="20"/>
      <c r="L301" s="23"/>
    </row>
    <row r="302" spans="1:15" x14ac:dyDescent="0.25">
      <c r="A302" s="24" t="s">
        <v>914</v>
      </c>
      <c r="B302" s="15" t="s">
        <v>107</v>
      </c>
      <c r="C302" s="19" t="s">
        <v>590</v>
      </c>
      <c r="D302" s="16" t="s">
        <v>489</v>
      </c>
      <c r="E302" s="17"/>
      <c r="I302" s="20">
        <v>110389</v>
      </c>
      <c r="J302" s="21">
        <f>+SUM(I302/2)</f>
        <v>55194.5</v>
      </c>
      <c r="K302" s="21">
        <f>+SUM(J302/3*2)</f>
        <v>36796.333333333336</v>
      </c>
      <c r="L302" s="20">
        <f>+SUM(J302/3)</f>
        <v>18398.166666666668</v>
      </c>
      <c r="N302" s="11"/>
    </row>
    <row r="303" spans="1:15" x14ac:dyDescent="0.25">
      <c r="A303" s="24" t="s">
        <v>914</v>
      </c>
      <c r="B303" s="15" t="s">
        <v>39</v>
      </c>
      <c r="C303" s="19" t="s">
        <v>590</v>
      </c>
      <c r="D303" s="16" t="s">
        <v>489</v>
      </c>
      <c r="E303" s="27"/>
      <c r="I303" s="20"/>
      <c r="K303" s="21"/>
      <c r="L303" s="20"/>
    </row>
    <row r="304" spans="1:15" x14ac:dyDescent="0.25">
      <c r="A304" s="24" t="s">
        <v>915</v>
      </c>
      <c r="B304" s="15" t="s">
        <v>108</v>
      </c>
      <c r="C304" s="19" t="s">
        <v>55</v>
      </c>
      <c r="D304" s="16" t="s">
        <v>481</v>
      </c>
      <c r="E304" s="17"/>
      <c r="I304" s="20">
        <v>190.5</v>
      </c>
      <c r="J304" s="21">
        <f>+SUM(I304/2)</f>
        <v>95.25</v>
      </c>
      <c r="K304" s="21">
        <f>+SUM(J304/3*2)</f>
        <v>63.5</v>
      </c>
      <c r="L304" s="20">
        <f>+SUM(J304/3)</f>
        <v>31.75</v>
      </c>
      <c r="N304" s="11"/>
    </row>
    <row r="305" spans="1:15" x14ac:dyDescent="0.25">
      <c r="A305" s="24" t="s">
        <v>915</v>
      </c>
      <c r="B305" s="15" t="s">
        <v>39</v>
      </c>
      <c r="C305" s="19" t="s">
        <v>55</v>
      </c>
      <c r="D305" s="16" t="s">
        <v>481</v>
      </c>
      <c r="E305" s="27"/>
      <c r="I305" s="20"/>
      <c r="K305" s="21"/>
      <c r="L305" s="20"/>
      <c r="N305" s="11"/>
    </row>
    <row r="306" spans="1:15" x14ac:dyDescent="0.25">
      <c r="A306" s="24" t="s">
        <v>916</v>
      </c>
      <c r="B306" s="15" t="s">
        <v>193</v>
      </c>
      <c r="C306" s="108" t="s">
        <v>37</v>
      </c>
      <c r="D306" s="41" t="s">
        <v>470</v>
      </c>
      <c r="E306" s="17"/>
      <c r="I306" s="20"/>
      <c r="K306" s="21"/>
      <c r="L306" s="20"/>
    </row>
    <row r="307" spans="1:15" x14ac:dyDescent="0.25">
      <c r="A307" s="24" t="s">
        <v>916</v>
      </c>
      <c r="B307" s="15" t="s">
        <v>109</v>
      </c>
      <c r="C307" s="108" t="s">
        <v>37</v>
      </c>
      <c r="D307" s="41" t="s">
        <v>470</v>
      </c>
      <c r="E307" s="17"/>
      <c r="I307" s="20"/>
      <c r="L307" s="23"/>
    </row>
    <row r="308" spans="1:15" x14ac:dyDescent="0.25">
      <c r="A308" s="24" t="s">
        <v>917</v>
      </c>
      <c r="C308" s="19" t="s">
        <v>55</v>
      </c>
      <c r="D308" s="16" t="s">
        <v>481</v>
      </c>
      <c r="E308" s="17"/>
      <c r="I308" s="20"/>
      <c r="L308" s="23"/>
    </row>
    <row r="309" spans="1:15" x14ac:dyDescent="0.25">
      <c r="A309" s="24" t="s">
        <v>918</v>
      </c>
      <c r="B309" s="15" t="s">
        <v>99</v>
      </c>
      <c r="C309" s="19" t="s">
        <v>55</v>
      </c>
      <c r="D309" s="16" t="s">
        <v>481</v>
      </c>
      <c r="E309" s="17"/>
      <c r="I309" s="20">
        <v>197.5</v>
      </c>
      <c r="J309" s="21">
        <f>+SUM(I309/2)</f>
        <v>98.75</v>
      </c>
      <c r="K309" s="21">
        <f>+SUM(J309/3*2)</f>
        <v>65.833333333333329</v>
      </c>
      <c r="L309" s="20">
        <f>+SUM(J309/3)</f>
        <v>32.916666666666664</v>
      </c>
      <c r="N309" s="11"/>
    </row>
    <row r="310" spans="1:15" x14ac:dyDescent="0.25">
      <c r="A310" s="24" t="s">
        <v>918</v>
      </c>
      <c r="B310" s="15" t="s">
        <v>184</v>
      </c>
      <c r="C310" s="19" t="s">
        <v>55</v>
      </c>
      <c r="D310" s="16" t="s">
        <v>481</v>
      </c>
      <c r="E310" s="17"/>
      <c r="I310" s="20"/>
      <c r="K310" s="21"/>
      <c r="L310" s="20"/>
    </row>
    <row r="311" spans="1:15" x14ac:dyDescent="0.25">
      <c r="A311" s="24" t="s">
        <v>919</v>
      </c>
      <c r="B311" s="15" t="s">
        <v>551</v>
      </c>
      <c r="C311" s="108" t="s">
        <v>677</v>
      </c>
      <c r="D311" s="41" t="s">
        <v>550</v>
      </c>
      <c r="E311" s="17"/>
      <c r="I311" s="20">
        <v>7941.5</v>
      </c>
      <c r="J311" s="21">
        <f>+SUM(I311/2)</f>
        <v>3970.75</v>
      </c>
      <c r="K311" s="21">
        <f>+SUM(J311/3*2)</f>
        <v>2647.1666666666665</v>
      </c>
      <c r="L311" s="20">
        <f>+SUM(J311/3)</f>
        <v>1323.5833333333333</v>
      </c>
      <c r="N311" s="11"/>
    </row>
    <row r="312" spans="1:15" x14ac:dyDescent="0.25">
      <c r="A312" s="24" t="s">
        <v>919</v>
      </c>
      <c r="B312" s="15" t="s">
        <v>552</v>
      </c>
      <c r="C312" s="108" t="s">
        <v>677</v>
      </c>
      <c r="D312" s="41" t="s">
        <v>550</v>
      </c>
      <c r="E312" s="17"/>
      <c r="I312" s="20"/>
      <c r="K312" s="21"/>
      <c r="L312" s="20"/>
    </row>
    <row r="313" spans="1:15" x14ac:dyDescent="0.25">
      <c r="A313" s="24" t="s">
        <v>919</v>
      </c>
      <c r="B313" s="15" t="s">
        <v>39</v>
      </c>
      <c r="C313" s="108" t="s">
        <v>677</v>
      </c>
      <c r="D313" s="41" t="s">
        <v>550</v>
      </c>
      <c r="E313" s="17"/>
      <c r="I313" s="20"/>
      <c r="L313" s="23"/>
    </row>
    <row r="314" spans="1:15" x14ac:dyDescent="0.25">
      <c r="A314" s="24" t="s">
        <v>920</v>
      </c>
      <c r="B314" s="15" t="s">
        <v>174</v>
      </c>
      <c r="C314" s="108" t="s">
        <v>678</v>
      </c>
      <c r="D314" s="41" t="s">
        <v>553</v>
      </c>
      <c r="E314" s="17" t="s">
        <v>394</v>
      </c>
      <c r="F314" s="18">
        <v>215</v>
      </c>
      <c r="G314" s="19" t="s">
        <v>37</v>
      </c>
      <c r="H314" s="16" t="s">
        <v>393</v>
      </c>
      <c r="I314" s="20">
        <v>1034.5</v>
      </c>
      <c r="J314" s="21">
        <f>+SUM(I314)</f>
        <v>1034.5</v>
      </c>
      <c r="K314" s="21">
        <f>+SUM(I314/3*2)</f>
        <v>689.66666666666663</v>
      </c>
      <c r="L314" s="20">
        <f>+SUM(I314/3)</f>
        <v>344.83333333333331</v>
      </c>
      <c r="N314" s="11"/>
    </row>
    <row r="315" spans="1:15" x14ac:dyDescent="0.25">
      <c r="A315" s="24" t="s">
        <v>920</v>
      </c>
      <c r="B315" s="15" t="s">
        <v>39</v>
      </c>
      <c r="C315" s="108" t="s">
        <v>678</v>
      </c>
      <c r="D315" s="41" t="s">
        <v>553</v>
      </c>
      <c r="E315" s="17"/>
      <c r="I315" s="20"/>
      <c r="L315" s="23"/>
    </row>
    <row r="316" spans="1:15" s="3" customFormat="1" x14ac:dyDescent="0.25">
      <c r="A316" s="24" t="s">
        <v>921</v>
      </c>
      <c r="B316" s="15" t="s">
        <v>457</v>
      </c>
      <c r="C316" s="108" t="s">
        <v>679</v>
      </c>
      <c r="D316" s="41" t="s">
        <v>554</v>
      </c>
      <c r="E316" s="17" t="s">
        <v>16</v>
      </c>
      <c r="F316" s="18">
        <v>130.5</v>
      </c>
      <c r="G316" s="19" t="s">
        <v>17</v>
      </c>
      <c r="H316" s="16" t="s">
        <v>393</v>
      </c>
      <c r="I316" s="20">
        <v>1165</v>
      </c>
      <c r="J316" s="21">
        <f>+I316/2*3</f>
        <v>1747.5</v>
      </c>
      <c r="K316" s="21">
        <f>+I316</f>
        <v>1165</v>
      </c>
      <c r="L316" s="20">
        <f>+I316/2</f>
        <v>582.5</v>
      </c>
      <c r="M316" s="5"/>
      <c r="N316" s="11"/>
      <c r="O316" s="6"/>
    </row>
    <row r="317" spans="1:15" x14ac:dyDescent="0.25">
      <c r="A317" s="24" t="s">
        <v>921</v>
      </c>
      <c r="B317" s="15" t="s">
        <v>39</v>
      </c>
      <c r="C317" s="108" t="s">
        <v>679</v>
      </c>
      <c r="D317" s="41" t="s">
        <v>554</v>
      </c>
      <c r="E317" s="17"/>
      <c r="I317" s="20"/>
      <c r="L317" s="23"/>
    </row>
    <row r="318" spans="1:15" x14ac:dyDescent="0.25">
      <c r="A318" s="24" t="s">
        <v>922</v>
      </c>
      <c r="B318" s="15" t="s">
        <v>100</v>
      </c>
      <c r="C318" s="19" t="s">
        <v>55</v>
      </c>
      <c r="D318" s="16" t="s">
        <v>481</v>
      </c>
      <c r="E318" s="17"/>
      <c r="I318" s="20"/>
      <c r="L318" s="23"/>
    </row>
    <row r="319" spans="1:15" s="3" customFormat="1" x14ac:dyDescent="0.25">
      <c r="A319" s="24" t="s">
        <v>923</v>
      </c>
      <c r="B319" s="15" t="s">
        <v>211</v>
      </c>
      <c r="C319" s="108" t="s">
        <v>290</v>
      </c>
      <c r="D319" s="41" t="s">
        <v>555</v>
      </c>
      <c r="E319" s="17" t="s">
        <v>16</v>
      </c>
      <c r="F319" s="18">
        <v>111.5</v>
      </c>
      <c r="G319" s="19" t="s">
        <v>37</v>
      </c>
      <c r="H319" s="16" t="s">
        <v>393</v>
      </c>
      <c r="I319" s="20">
        <v>89672.5</v>
      </c>
      <c r="J319" s="21">
        <f>+I319/2*3</f>
        <v>134508.75</v>
      </c>
      <c r="K319" s="21">
        <f>+I319</f>
        <v>89672.5</v>
      </c>
      <c r="L319" s="20">
        <f>+I319/2</f>
        <v>44836.25</v>
      </c>
      <c r="M319" s="5"/>
      <c r="N319" s="11"/>
      <c r="O319" s="6"/>
    </row>
    <row r="320" spans="1:15" x14ac:dyDescent="0.25">
      <c r="A320" s="24" t="s">
        <v>923</v>
      </c>
      <c r="B320" s="15" t="s">
        <v>39</v>
      </c>
      <c r="C320" s="108" t="s">
        <v>37</v>
      </c>
      <c r="D320" s="41" t="s">
        <v>470</v>
      </c>
      <c r="E320" s="17"/>
      <c r="I320" s="20"/>
      <c r="L320" s="23"/>
    </row>
    <row r="321" spans="1:15" s="3" customFormat="1" x14ac:dyDescent="0.25">
      <c r="A321" s="24" t="s">
        <v>924</v>
      </c>
      <c r="B321" s="15" t="s">
        <v>180</v>
      </c>
      <c r="C321" s="29" t="s">
        <v>55</v>
      </c>
      <c r="D321" s="25" t="s">
        <v>481</v>
      </c>
      <c r="E321" s="17"/>
      <c r="F321" s="18"/>
      <c r="G321" s="19"/>
      <c r="H321" s="16"/>
      <c r="I321" s="20">
        <v>151</v>
      </c>
      <c r="J321" s="21">
        <f>+SUM(I321/2)</f>
        <v>75.5</v>
      </c>
      <c r="K321" s="21">
        <f>+SUM(J321/3*2)</f>
        <v>50.333333333333336</v>
      </c>
      <c r="L321" s="20">
        <f>+SUM(J321/3)</f>
        <v>25.166666666666668</v>
      </c>
      <c r="M321" s="5"/>
      <c r="N321" s="11"/>
      <c r="O321" s="6"/>
    </row>
    <row r="322" spans="1:15" s="3" customFormat="1" x14ac:dyDescent="0.25">
      <c r="A322" s="24" t="s">
        <v>925</v>
      </c>
      <c r="B322" s="15" t="s">
        <v>101</v>
      </c>
      <c r="C322" s="108" t="s">
        <v>44</v>
      </c>
      <c r="D322" s="41" t="s">
        <v>475</v>
      </c>
      <c r="E322" s="17" t="s">
        <v>394</v>
      </c>
      <c r="F322" s="18">
        <v>132.5</v>
      </c>
      <c r="G322" s="19" t="s">
        <v>37</v>
      </c>
      <c r="H322" s="16" t="s">
        <v>393</v>
      </c>
      <c r="I322" s="20">
        <v>229.5</v>
      </c>
      <c r="J322" s="21">
        <f>+SUM(I322)</f>
        <v>229.5</v>
      </c>
      <c r="K322" s="21">
        <f>+SUM(I322/3*2)</f>
        <v>153</v>
      </c>
      <c r="L322" s="20">
        <f>+SUM(I322/3)</f>
        <v>76.5</v>
      </c>
      <c r="M322" s="5"/>
      <c r="N322" s="11"/>
      <c r="O322" s="6"/>
    </row>
    <row r="323" spans="1:15" x14ac:dyDescent="0.25">
      <c r="A323" s="24" t="s">
        <v>925</v>
      </c>
      <c r="B323" s="15" t="s">
        <v>39</v>
      </c>
      <c r="C323" s="108" t="s">
        <v>44</v>
      </c>
      <c r="D323" s="41" t="s">
        <v>475</v>
      </c>
      <c r="E323" s="17"/>
      <c r="I323" s="20"/>
      <c r="L323" s="23"/>
    </row>
    <row r="324" spans="1:15" x14ac:dyDescent="0.25">
      <c r="A324" s="24" t="s">
        <v>926</v>
      </c>
      <c r="B324" s="15" t="s">
        <v>557</v>
      </c>
      <c r="C324" s="108" t="s">
        <v>680</v>
      </c>
      <c r="D324" s="41" t="s">
        <v>556</v>
      </c>
      <c r="E324" s="17"/>
      <c r="I324" s="20">
        <v>1952.5</v>
      </c>
      <c r="J324" s="21">
        <f>+SUM(I324/2)</f>
        <v>976.25</v>
      </c>
      <c r="K324" s="21">
        <f>+SUM(J324/3*2)</f>
        <v>650.83333333333337</v>
      </c>
      <c r="L324" s="20">
        <f>+SUM(J324/3)</f>
        <v>325.41666666666669</v>
      </c>
      <c r="N324" s="11"/>
    </row>
    <row r="325" spans="1:15" x14ac:dyDescent="0.25">
      <c r="A325" s="24" t="s">
        <v>926</v>
      </c>
      <c r="B325" s="15" t="s">
        <v>102</v>
      </c>
      <c r="C325" s="108" t="s">
        <v>680</v>
      </c>
      <c r="D325" s="41" t="s">
        <v>556</v>
      </c>
      <c r="E325" s="17"/>
      <c r="I325" s="20">
        <v>3341.5</v>
      </c>
      <c r="J325" s="21">
        <f>+SUM(I325/2)</f>
        <v>1670.75</v>
      </c>
      <c r="K325" s="21">
        <f>+SUM(J325/3*2)</f>
        <v>1113.8333333333333</v>
      </c>
      <c r="L325" s="20">
        <f>+SUM(J325/3)</f>
        <v>556.91666666666663</v>
      </c>
      <c r="N325" s="11"/>
    </row>
    <row r="326" spans="1:15" x14ac:dyDescent="0.25">
      <c r="A326" s="24" t="s">
        <v>926</v>
      </c>
      <c r="B326" s="15" t="s">
        <v>558</v>
      </c>
      <c r="C326" s="108" t="s">
        <v>680</v>
      </c>
      <c r="D326" s="41" t="s">
        <v>556</v>
      </c>
      <c r="E326" s="17"/>
      <c r="I326" s="20">
        <v>1607</v>
      </c>
      <c r="J326" s="21">
        <f>+SUM(I326/2)</f>
        <v>803.5</v>
      </c>
      <c r="K326" s="21">
        <f>+SUM(J326/3*2)</f>
        <v>535.66666666666663</v>
      </c>
      <c r="L326" s="20">
        <f>+SUM(J326/3)</f>
        <v>267.83333333333331</v>
      </c>
      <c r="N326" s="11"/>
    </row>
    <row r="327" spans="1:15" x14ac:dyDescent="0.25">
      <c r="A327" s="24" t="s">
        <v>926</v>
      </c>
      <c r="B327" s="15" t="s">
        <v>103</v>
      </c>
      <c r="C327" s="108" t="s">
        <v>680</v>
      </c>
      <c r="D327" s="41" t="s">
        <v>556</v>
      </c>
      <c r="E327" s="17"/>
      <c r="I327" s="20">
        <v>2168</v>
      </c>
      <c r="J327" s="21">
        <f>+SUM(I327/2)</f>
        <v>1084</v>
      </c>
      <c r="K327" s="21">
        <f>+SUM(J327/3*2)</f>
        <v>722.66666666666663</v>
      </c>
      <c r="L327" s="20">
        <f>+SUM(J327/3)</f>
        <v>361.33333333333331</v>
      </c>
      <c r="N327" s="11"/>
    </row>
    <row r="328" spans="1:15" x14ac:dyDescent="0.25">
      <c r="A328" s="24" t="s">
        <v>926</v>
      </c>
      <c r="B328" s="15" t="s">
        <v>201</v>
      </c>
      <c r="C328" s="108" t="s">
        <v>680</v>
      </c>
      <c r="D328" s="41" t="s">
        <v>556</v>
      </c>
      <c r="E328" s="17"/>
      <c r="I328" s="20">
        <v>2584</v>
      </c>
      <c r="J328" s="21">
        <f>+SUM(I328/2)</f>
        <v>1292</v>
      </c>
      <c r="K328" s="21">
        <f>+SUM(J328/3*2)</f>
        <v>861.33333333333337</v>
      </c>
      <c r="L328" s="20">
        <f>+SUM(J328/3)</f>
        <v>430.66666666666669</v>
      </c>
      <c r="N328" s="11"/>
    </row>
    <row r="329" spans="1:15" x14ac:dyDescent="0.25">
      <c r="A329" s="24" t="s">
        <v>926</v>
      </c>
      <c r="B329" s="15" t="s">
        <v>458</v>
      </c>
      <c r="C329" s="108" t="s">
        <v>680</v>
      </c>
      <c r="D329" s="41" t="s">
        <v>556</v>
      </c>
      <c r="E329" s="27"/>
      <c r="I329" s="20"/>
      <c r="K329" s="21"/>
      <c r="L329" s="20"/>
    </row>
    <row r="330" spans="1:15" s="3" customFormat="1" x14ac:dyDescent="0.25">
      <c r="A330" s="24" t="s">
        <v>927</v>
      </c>
      <c r="B330" s="15" t="s">
        <v>104</v>
      </c>
      <c r="C330" s="19" t="s">
        <v>560</v>
      </c>
      <c r="D330" s="16" t="s">
        <v>559</v>
      </c>
      <c r="E330" s="17" t="s">
        <v>231</v>
      </c>
      <c r="F330" s="18">
        <v>195</v>
      </c>
      <c r="G330" s="19" t="s">
        <v>37</v>
      </c>
      <c r="H330" s="16" t="s">
        <v>393</v>
      </c>
      <c r="I330" s="20">
        <v>2924</v>
      </c>
      <c r="J330" s="21">
        <f>+I330/2*3</f>
        <v>4386</v>
      </c>
      <c r="K330" s="21">
        <f>+I330</f>
        <v>2924</v>
      </c>
      <c r="L330" s="20">
        <f>+I330/2</f>
        <v>1462</v>
      </c>
      <c r="M330" s="5"/>
      <c r="N330" s="11"/>
      <c r="O330" s="6"/>
    </row>
    <row r="331" spans="1:15" x14ac:dyDescent="0.25">
      <c r="A331" s="24" t="s">
        <v>927</v>
      </c>
      <c r="B331" s="15" t="s">
        <v>39</v>
      </c>
      <c r="C331" s="19" t="s">
        <v>37</v>
      </c>
      <c r="D331" s="16" t="s">
        <v>470</v>
      </c>
      <c r="E331" s="17"/>
      <c r="I331" s="20"/>
      <c r="L331" s="23"/>
    </row>
    <row r="332" spans="1:15" s="3" customFormat="1" x14ac:dyDescent="0.25">
      <c r="A332" s="24" t="s">
        <v>928</v>
      </c>
      <c r="B332" s="15" t="s">
        <v>766</v>
      </c>
      <c r="C332" s="19" t="s">
        <v>37</v>
      </c>
      <c r="D332" s="16" t="s">
        <v>470</v>
      </c>
      <c r="E332" s="17"/>
      <c r="F332" s="18"/>
      <c r="G332" s="19"/>
      <c r="H332" s="16"/>
      <c r="I332" s="20">
        <v>124</v>
      </c>
      <c r="J332" s="21">
        <f>+SUM(I332/2)</f>
        <v>62</v>
      </c>
      <c r="K332" s="21">
        <f>+SUM(J332/3*2)</f>
        <v>41.333333333333336</v>
      </c>
      <c r="L332" s="20">
        <f>+SUM(J332/3)</f>
        <v>20.666666666666668</v>
      </c>
      <c r="M332" s="5"/>
      <c r="N332" s="11"/>
      <c r="O332" s="6"/>
    </row>
    <row r="333" spans="1:15" s="3" customFormat="1" x14ac:dyDescent="0.25">
      <c r="A333" s="24" t="s">
        <v>928</v>
      </c>
      <c r="B333" s="15" t="s">
        <v>391</v>
      </c>
      <c r="C333" s="19" t="s">
        <v>37</v>
      </c>
      <c r="D333" s="26" t="s">
        <v>470</v>
      </c>
      <c r="E333" s="30"/>
      <c r="F333" s="31"/>
      <c r="G333" s="32"/>
      <c r="H333" s="26"/>
      <c r="I333" s="33">
        <v>62</v>
      </c>
      <c r="J333" s="34">
        <f>+SUM(I333/2)</f>
        <v>31</v>
      </c>
      <c r="K333" s="21">
        <f>+SUM(J333/3*2)</f>
        <v>20.666666666666668</v>
      </c>
      <c r="L333" s="20">
        <f>+SUM(J333/3)</f>
        <v>10.333333333333334</v>
      </c>
      <c r="M333" s="5"/>
      <c r="N333" s="11"/>
      <c r="O333" s="6"/>
    </row>
    <row r="334" spans="1:15" x14ac:dyDescent="0.25">
      <c r="A334" s="24" t="s">
        <v>929</v>
      </c>
      <c r="B334" s="15" t="s">
        <v>105</v>
      </c>
      <c r="C334" s="19" t="s">
        <v>681</v>
      </c>
      <c r="D334" s="16" t="s">
        <v>561</v>
      </c>
      <c r="E334" s="17"/>
      <c r="I334" s="20">
        <v>1508.5</v>
      </c>
      <c r="J334" s="21">
        <f>+SUM(I334/2)</f>
        <v>754.25</v>
      </c>
      <c r="K334" s="21">
        <f>+SUM(J334/3*2)</f>
        <v>502.83333333333331</v>
      </c>
      <c r="L334" s="20">
        <f>+SUM(J334/3)</f>
        <v>251.41666666666666</v>
      </c>
      <c r="N334" s="11"/>
    </row>
    <row r="335" spans="1:15" x14ac:dyDescent="0.25">
      <c r="A335" s="24" t="s">
        <v>929</v>
      </c>
      <c r="B335" s="15" t="s">
        <v>106</v>
      </c>
      <c r="C335" s="19" t="s">
        <v>681</v>
      </c>
      <c r="D335" s="16" t="s">
        <v>561</v>
      </c>
      <c r="E335" s="17"/>
      <c r="I335" s="20"/>
      <c r="L335" s="23"/>
    </row>
    <row r="336" spans="1:15" s="3" customFormat="1" x14ac:dyDescent="0.25">
      <c r="A336" s="24" t="s">
        <v>930</v>
      </c>
      <c r="B336" s="15" t="s">
        <v>212</v>
      </c>
      <c r="C336" s="19"/>
      <c r="D336" s="16"/>
      <c r="E336" s="17"/>
      <c r="F336" s="18"/>
      <c r="G336" s="19"/>
      <c r="H336" s="16"/>
      <c r="I336" s="20"/>
      <c r="J336" s="34"/>
      <c r="K336" s="34"/>
      <c r="L336" s="33"/>
      <c r="M336" s="5"/>
      <c r="N336" s="11"/>
      <c r="O336" s="6"/>
    </row>
    <row r="337" spans="1:15" x14ac:dyDescent="0.25">
      <c r="A337" s="24" t="s">
        <v>931</v>
      </c>
      <c r="B337" s="15" t="s">
        <v>246</v>
      </c>
      <c r="C337" s="108" t="s">
        <v>682</v>
      </c>
      <c r="D337" s="41" t="s">
        <v>562</v>
      </c>
      <c r="E337" s="17" t="s">
        <v>16</v>
      </c>
      <c r="F337" s="18">
        <v>124.5</v>
      </c>
      <c r="G337" s="19" t="s">
        <v>37</v>
      </c>
      <c r="H337" s="16" t="s">
        <v>393</v>
      </c>
      <c r="I337" s="20">
        <v>5455</v>
      </c>
      <c r="J337" s="21">
        <f>+SUM(I337/2*3)</f>
        <v>8182.5</v>
      </c>
      <c r="K337" s="21">
        <f>+SUM(I337)</f>
        <v>5455</v>
      </c>
      <c r="L337" s="20">
        <f>+SUM(I337/2)</f>
        <v>2727.5</v>
      </c>
      <c r="N337" s="11"/>
    </row>
    <row r="338" spans="1:15" x14ac:dyDescent="0.25">
      <c r="A338" s="24" t="s">
        <v>931</v>
      </c>
      <c r="B338" s="15" t="s">
        <v>39</v>
      </c>
      <c r="C338" s="108" t="s">
        <v>682</v>
      </c>
      <c r="D338" s="16" t="s">
        <v>562</v>
      </c>
      <c r="E338" s="17"/>
      <c r="I338" s="20"/>
      <c r="L338" s="23"/>
    </row>
    <row r="339" spans="1:15" x14ac:dyDescent="0.25">
      <c r="A339" s="24" t="s">
        <v>932</v>
      </c>
      <c r="B339" s="15" t="s">
        <v>247</v>
      </c>
      <c r="C339" s="108" t="s">
        <v>55</v>
      </c>
      <c r="D339" s="41" t="s">
        <v>481</v>
      </c>
      <c r="E339" s="17"/>
      <c r="I339" s="20">
        <v>222</v>
      </c>
      <c r="J339" s="21">
        <f>+SUM(I339/2)</f>
        <v>111</v>
      </c>
      <c r="K339" s="21">
        <f>+SUM(J339/3*2)</f>
        <v>74</v>
      </c>
      <c r="L339" s="20">
        <f>+SUM(J339/3)</f>
        <v>37</v>
      </c>
      <c r="N339" s="11"/>
    </row>
    <row r="340" spans="1:15" s="3" customFormat="1" x14ac:dyDescent="0.25">
      <c r="A340" s="24" t="s">
        <v>932</v>
      </c>
      <c r="B340" s="15" t="s">
        <v>248</v>
      </c>
      <c r="C340" s="108" t="s">
        <v>55</v>
      </c>
      <c r="D340" s="41" t="s">
        <v>481</v>
      </c>
      <c r="E340" s="17"/>
      <c r="F340" s="18"/>
      <c r="G340" s="19"/>
      <c r="H340" s="16"/>
      <c r="I340" s="20">
        <v>281</v>
      </c>
      <c r="J340" s="21">
        <f>+SUM(I340/2)</f>
        <v>140.5</v>
      </c>
      <c r="K340" s="21">
        <f>+SUM(J340/3*2)</f>
        <v>93.666666666666671</v>
      </c>
      <c r="L340" s="20">
        <f>+SUM(J340/3)</f>
        <v>46.833333333333336</v>
      </c>
      <c r="M340" s="5"/>
      <c r="N340" s="11"/>
      <c r="O340" s="6"/>
    </row>
    <row r="341" spans="1:15" s="3" customFormat="1" x14ac:dyDescent="0.25">
      <c r="A341" s="24" t="s">
        <v>932</v>
      </c>
      <c r="B341" s="15" t="s">
        <v>7</v>
      </c>
      <c r="C341" s="108" t="s">
        <v>55</v>
      </c>
      <c r="D341" s="40" t="s">
        <v>481</v>
      </c>
      <c r="E341" s="27"/>
      <c r="F341" s="31"/>
      <c r="G341" s="32"/>
      <c r="H341" s="26"/>
      <c r="I341" s="33">
        <v>224.8</v>
      </c>
      <c r="J341" s="21">
        <f>+SUM(I341/2)</f>
        <v>112.4</v>
      </c>
      <c r="K341" s="21">
        <f>+SUM(J341/3*2)</f>
        <v>74.933333333333337</v>
      </c>
      <c r="L341" s="20">
        <f>+SUM(J341/3)</f>
        <v>37.466666666666669</v>
      </c>
      <c r="M341" s="5"/>
      <c r="N341" s="11"/>
      <c r="O341" s="6"/>
    </row>
    <row r="342" spans="1:15" x14ac:dyDescent="0.25">
      <c r="A342" s="24" t="s">
        <v>932</v>
      </c>
      <c r="B342" s="15" t="s">
        <v>65</v>
      </c>
      <c r="C342" s="19" t="s">
        <v>37</v>
      </c>
      <c r="D342" s="41" t="s">
        <v>470</v>
      </c>
      <c r="E342" s="17"/>
      <c r="I342" s="20"/>
      <c r="K342" s="21"/>
      <c r="L342" s="20"/>
    </row>
    <row r="343" spans="1:15" x14ac:dyDescent="0.25">
      <c r="A343" s="24" t="s">
        <v>932</v>
      </c>
      <c r="B343" s="15" t="s">
        <v>66</v>
      </c>
      <c r="C343" s="19" t="s">
        <v>37</v>
      </c>
      <c r="D343" s="41" t="s">
        <v>470</v>
      </c>
      <c r="E343" s="17"/>
      <c r="I343" s="20"/>
      <c r="K343" s="21"/>
      <c r="L343" s="20"/>
    </row>
    <row r="344" spans="1:15" x14ac:dyDescent="0.25">
      <c r="A344" s="24" t="s">
        <v>932</v>
      </c>
      <c r="B344" s="15" t="s">
        <v>39</v>
      </c>
      <c r="C344" s="19" t="s">
        <v>37</v>
      </c>
      <c r="D344" s="41" t="s">
        <v>470</v>
      </c>
      <c r="E344" s="17"/>
      <c r="I344" s="20"/>
      <c r="L344" s="23"/>
    </row>
    <row r="345" spans="1:15" x14ac:dyDescent="0.25">
      <c r="A345" s="24" t="s">
        <v>933</v>
      </c>
      <c r="B345" s="15" t="s">
        <v>67</v>
      </c>
      <c r="C345" s="19" t="s">
        <v>683</v>
      </c>
      <c r="D345" s="16" t="s">
        <v>489</v>
      </c>
      <c r="E345" s="17"/>
      <c r="I345" s="20"/>
      <c r="K345" s="21"/>
      <c r="L345" s="20"/>
    </row>
    <row r="346" spans="1:15" x14ac:dyDescent="0.25">
      <c r="A346" s="24" t="s">
        <v>933</v>
      </c>
      <c r="B346" s="15" t="s">
        <v>39</v>
      </c>
      <c r="C346" s="19" t="s">
        <v>683</v>
      </c>
      <c r="D346" s="16" t="s">
        <v>489</v>
      </c>
      <c r="E346" s="17"/>
      <c r="I346" s="20"/>
      <c r="L346" s="23"/>
    </row>
    <row r="347" spans="1:15" s="3" customFormat="1" x14ac:dyDescent="0.25">
      <c r="A347" s="24" t="s">
        <v>934</v>
      </c>
      <c r="B347" s="15" t="s">
        <v>249</v>
      </c>
      <c r="C347" s="108" t="s">
        <v>14</v>
      </c>
      <c r="D347" s="41" t="s">
        <v>509</v>
      </c>
      <c r="E347" s="17"/>
      <c r="F347" s="18"/>
      <c r="G347" s="19"/>
      <c r="H347" s="16"/>
      <c r="I347" s="20">
        <v>386</v>
      </c>
      <c r="J347" s="21">
        <f>+SUM(I347/2)</f>
        <v>193</v>
      </c>
      <c r="K347" s="21">
        <f>+SUM(J347/3*2)</f>
        <v>128.66666666666666</v>
      </c>
      <c r="L347" s="20">
        <f>+SUM(J347/3)</f>
        <v>64.333333333333329</v>
      </c>
      <c r="M347" s="5"/>
      <c r="N347" s="11"/>
      <c r="O347" s="6"/>
    </row>
    <row r="348" spans="1:15" s="3" customFormat="1" x14ac:dyDescent="0.25">
      <c r="A348" s="24" t="s">
        <v>934</v>
      </c>
      <c r="B348" s="15" t="s">
        <v>250</v>
      </c>
      <c r="C348" s="108" t="s">
        <v>14</v>
      </c>
      <c r="D348" s="41" t="s">
        <v>509</v>
      </c>
      <c r="E348" s="17"/>
      <c r="F348" s="18"/>
      <c r="G348" s="19"/>
      <c r="H348" s="16"/>
      <c r="I348" s="20">
        <v>257.5</v>
      </c>
      <c r="J348" s="21">
        <f>+SUM(I348/2)</f>
        <v>128.75</v>
      </c>
      <c r="K348" s="21">
        <f>+SUM(J348/3*2)</f>
        <v>85.833333333333329</v>
      </c>
      <c r="L348" s="20">
        <f>+SUM(J348/3)</f>
        <v>42.916666666666664</v>
      </c>
      <c r="M348" s="5"/>
      <c r="N348" s="11"/>
      <c r="O348" s="6"/>
    </row>
    <row r="349" spans="1:15" s="3" customFormat="1" x14ac:dyDescent="0.25">
      <c r="A349" s="24" t="s">
        <v>934</v>
      </c>
      <c r="B349" s="15" t="s">
        <v>251</v>
      </c>
      <c r="C349" s="108" t="s">
        <v>14</v>
      </c>
      <c r="D349" s="41" t="s">
        <v>509</v>
      </c>
      <c r="E349" s="17"/>
      <c r="F349" s="18"/>
      <c r="G349" s="19"/>
      <c r="H349" s="16"/>
      <c r="I349" s="20">
        <v>416.5</v>
      </c>
      <c r="J349" s="21">
        <f>+SUM(I349/2)</f>
        <v>208.25</v>
      </c>
      <c r="K349" s="21">
        <f>+SUM(J349/3*2)</f>
        <v>138.83333333333334</v>
      </c>
      <c r="L349" s="20">
        <f>+SUM(J349/3)</f>
        <v>69.416666666666671</v>
      </c>
      <c r="M349" s="5"/>
      <c r="N349" s="11"/>
      <c r="O349" s="6"/>
    </row>
    <row r="350" spans="1:15" s="3" customFormat="1" x14ac:dyDescent="0.25">
      <c r="A350" s="24" t="s">
        <v>934</v>
      </c>
      <c r="B350" s="15" t="s">
        <v>43</v>
      </c>
      <c r="C350" s="107" t="s">
        <v>14</v>
      </c>
      <c r="D350" s="40" t="s">
        <v>509</v>
      </c>
      <c r="E350" s="27"/>
      <c r="F350" s="31"/>
      <c r="G350" s="32"/>
      <c r="H350" s="26"/>
      <c r="I350" s="33">
        <v>289.5</v>
      </c>
      <c r="J350" s="21">
        <f>+SUM(I350/2)</f>
        <v>144.75</v>
      </c>
      <c r="K350" s="21">
        <f>+SUM(J350/3*2)</f>
        <v>96.5</v>
      </c>
      <c r="L350" s="20">
        <f>+SUM(J350/3)</f>
        <v>48.25</v>
      </c>
      <c r="M350" s="5"/>
      <c r="N350" s="11"/>
      <c r="O350" s="6"/>
    </row>
    <row r="351" spans="1:15" x14ac:dyDescent="0.25">
      <c r="A351" s="24" t="s">
        <v>935</v>
      </c>
      <c r="B351" s="15" t="s">
        <v>371</v>
      </c>
      <c r="C351" s="108" t="s">
        <v>37</v>
      </c>
      <c r="D351" s="41" t="s">
        <v>470</v>
      </c>
      <c r="E351" s="17"/>
      <c r="I351" s="20">
        <v>265.5</v>
      </c>
      <c r="J351" s="21">
        <f>+SUM(I351/2)</f>
        <v>132.75</v>
      </c>
      <c r="K351" s="21">
        <f>+SUM(J351/3*2)</f>
        <v>88.5</v>
      </c>
      <c r="L351" s="20">
        <f>+SUM(J351/3)</f>
        <v>44.25</v>
      </c>
      <c r="N351" s="11"/>
    </row>
    <row r="352" spans="1:15" x14ac:dyDescent="0.25">
      <c r="A352" s="24" t="s">
        <v>935</v>
      </c>
      <c r="B352" s="15" t="s">
        <v>252</v>
      </c>
      <c r="C352" s="108" t="s">
        <v>684</v>
      </c>
      <c r="D352" s="41" t="s">
        <v>563</v>
      </c>
      <c r="E352" s="17"/>
      <c r="I352" s="20"/>
      <c r="L352" s="23"/>
    </row>
    <row r="353" spans="1:15" x14ac:dyDescent="0.25">
      <c r="A353" s="24" t="s">
        <v>936</v>
      </c>
      <c r="B353" s="15" t="s">
        <v>68</v>
      </c>
      <c r="C353" s="19" t="s">
        <v>590</v>
      </c>
      <c r="D353" s="16" t="s">
        <v>489</v>
      </c>
      <c r="E353" s="17"/>
      <c r="I353" s="20"/>
      <c r="K353" s="21"/>
      <c r="L353" s="20"/>
    </row>
    <row r="354" spans="1:15" x14ac:dyDescent="0.25">
      <c r="A354" s="24" t="s">
        <v>936</v>
      </c>
      <c r="B354" s="15" t="s">
        <v>253</v>
      </c>
      <c r="C354" s="19" t="s">
        <v>590</v>
      </c>
      <c r="D354" s="16" t="s">
        <v>489</v>
      </c>
      <c r="E354" s="17"/>
      <c r="I354" s="20"/>
      <c r="L354" s="23"/>
    </row>
    <row r="355" spans="1:15" x14ac:dyDescent="0.25">
      <c r="A355" s="24" t="s">
        <v>937</v>
      </c>
      <c r="B355" s="15" t="s">
        <v>254</v>
      </c>
      <c r="C355" s="19" t="s">
        <v>641</v>
      </c>
      <c r="D355" s="16" t="s">
        <v>564</v>
      </c>
      <c r="E355" s="17"/>
      <c r="I355" s="20">
        <v>107089</v>
      </c>
      <c r="J355" s="21">
        <f>+SUM(I355/2)</f>
        <v>53544.5</v>
      </c>
      <c r="K355" s="21">
        <f>+SUM(J355/3*2)</f>
        <v>35696.333333333336</v>
      </c>
      <c r="L355" s="20">
        <f>+SUM(J355/3)</f>
        <v>17848.166666666668</v>
      </c>
      <c r="N355" s="11"/>
    </row>
    <row r="356" spans="1:15" x14ac:dyDescent="0.25">
      <c r="A356" s="24" t="s">
        <v>937</v>
      </c>
      <c r="B356" s="15" t="s">
        <v>255</v>
      </c>
      <c r="C356" s="19" t="s">
        <v>641</v>
      </c>
      <c r="D356" s="16" t="s">
        <v>564</v>
      </c>
      <c r="E356" s="17"/>
      <c r="I356" s="20">
        <v>95795.5</v>
      </c>
      <c r="J356" s="21">
        <f>+SUM(I356/2)</f>
        <v>47897.75</v>
      </c>
      <c r="K356" s="21">
        <f>+SUM(J356/3*2)</f>
        <v>31931.833333333332</v>
      </c>
      <c r="L356" s="20">
        <f>+SUM(J356/3)</f>
        <v>15965.916666666666</v>
      </c>
      <c r="N356" s="11"/>
    </row>
    <row r="357" spans="1:15" x14ac:dyDescent="0.25">
      <c r="A357" s="24" t="s">
        <v>937</v>
      </c>
      <c r="B357" s="15" t="s">
        <v>256</v>
      </c>
      <c r="C357" s="19" t="s">
        <v>641</v>
      </c>
      <c r="D357" s="16" t="s">
        <v>564</v>
      </c>
      <c r="E357" s="17"/>
      <c r="I357" s="20">
        <v>91697.5</v>
      </c>
      <c r="J357" s="21">
        <f>+SUM(I357/2)</f>
        <v>45848.75</v>
      </c>
      <c r="K357" s="21">
        <f>+SUM(J357/3*2)</f>
        <v>30565.833333333332</v>
      </c>
      <c r="L357" s="20">
        <f>+SUM(J357/3)</f>
        <v>15282.916666666666</v>
      </c>
      <c r="N357" s="11"/>
    </row>
    <row r="358" spans="1:15" x14ac:dyDescent="0.25">
      <c r="A358" s="24" t="s">
        <v>937</v>
      </c>
      <c r="B358" s="15" t="s">
        <v>7</v>
      </c>
      <c r="C358" s="19" t="s">
        <v>641</v>
      </c>
      <c r="D358" s="26" t="s">
        <v>564</v>
      </c>
      <c r="E358" s="27"/>
      <c r="F358" s="31"/>
      <c r="G358" s="32"/>
      <c r="H358" s="26"/>
      <c r="I358" s="33">
        <v>64253.4</v>
      </c>
      <c r="J358" s="21">
        <f>+SUM(I358/2)</f>
        <v>32126.7</v>
      </c>
      <c r="K358" s="21">
        <f>+SUM(J358/3*2)</f>
        <v>21417.8</v>
      </c>
      <c r="L358" s="20">
        <f>+SUM(J358/3)</f>
        <v>10708.9</v>
      </c>
      <c r="N358" s="11"/>
    </row>
    <row r="359" spans="1:15" s="3" customFormat="1" x14ac:dyDescent="0.25">
      <c r="A359" s="48" t="s">
        <v>938</v>
      </c>
      <c r="B359" s="38" t="s">
        <v>257</v>
      </c>
      <c r="C359" s="19" t="s">
        <v>55</v>
      </c>
      <c r="D359" s="16" t="s">
        <v>481</v>
      </c>
      <c r="E359" s="17"/>
      <c r="F359" s="18"/>
      <c r="G359" s="19"/>
      <c r="H359" s="16"/>
      <c r="I359" s="20">
        <v>130.5</v>
      </c>
      <c r="J359" s="21">
        <f>+SUM(I359/2)</f>
        <v>65.25</v>
      </c>
      <c r="K359" s="21">
        <f>+SUM(J359/3*2)</f>
        <v>43.5</v>
      </c>
      <c r="L359" s="20">
        <f>+SUM(J359/3)</f>
        <v>21.75</v>
      </c>
      <c r="M359" s="5"/>
      <c r="N359" s="11"/>
      <c r="O359" s="6"/>
    </row>
    <row r="360" spans="1:15" x14ac:dyDescent="0.25">
      <c r="A360" s="48" t="s">
        <v>938</v>
      </c>
      <c r="B360" s="15" t="s">
        <v>253</v>
      </c>
      <c r="C360" s="19" t="s">
        <v>55</v>
      </c>
      <c r="D360" s="16" t="s">
        <v>481</v>
      </c>
      <c r="E360" s="17"/>
      <c r="I360" s="20"/>
      <c r="K360" s="21"/>
      <c r="L360" s="20"/>
    </row>
    <row r="361" spans="1:15" x14ac:dyDescent="0.25">
      <c r="A361" s="24" t="s">
        <v>939</v>
      </c>
      <c r="B361" s="15" t="s">
        <v>258</v>
      </c>
      <c r="C361" s="108" t="s">
        <v>640</v>
      </c>
      <c r="D361" s="41" t="s">
        <v>565</v>
      </c>
      <c r="E361" s="17"/>
      <c r="I361" s="20">
        <v>2564.5</v>
      </c>
      <c r="J361" s="21">
        <f>+SUM(I361/2)</f>
        <v>1282.25</v>
      </c>
      <c r="K361" s="21">
        <f>+SUM(J361/3*2)</f>
        <v>854.83333333333337</v>
      </c>
      <c r="L361" s="20">
        <f>+SUM(J361/3)</f>
        <v>427.41666666666669</v>
      </c>
      <c r="N361" s="11"/>
    </row>
    <row r="362" spans="1:15" x14ac:dyDescent="0.25">
      <c r="A362" s="24" t="s">
        <v>939</v>
      </c>
      <c r="B362" s="15" t="s">
        <v>373</v>
      </c>
      <c r="C362" s="108" t="s">
        <v>640</v>
      </c>
      <c r="D362" s="41" t="s">
        <v>565</v>
      </c>
      <c r="E362" s="17"/>
      <c r="I362" s="20">
        <v>2040.5</v>
      </c>
      <c r="J362" s="21">
        <f>+SUM(I362/2)</f>
        <v>1020.25</v>
      </c>
      <c r="K362" s="21">
        <f>+SUM(J362/3*2)</f>
        <v>680.16666666666663</v>
      </c>
      <c r="L362" s="20">
        <f>+SUM(J362/3)</f>
        <v>340.08333333333331</v>
      </c>
      <c r="N362" s="11"/>
    </row>
    <row r="363" spans="1:15" x14ac:dyDescent="0.25">
      <c r="A363" s="24" t="s">
        <v>939</v>
      </c>
      <c r="B363" s="15" t="s">
        <v>259</v>
      </c>
      <c r="C363" s="108" t="s">
        <v>640</v>
      </c>
      <c r="D363" s="41" t="s">
        <v>565</v>
      </c>
      <c r="E363" s="17"/>
      <c r="I363" s="20">
        <v>2386.5</v>
      </c>
      <c r="J363" s="21">
        <f>+SUM(I363/2)</f>
        <v>1193.25</v>
      </c>
      <c r="K363" s="21">
        <f>+SUM(J363/3*2)</f>
        <v>795.5</v>
      </c>
      <c r="L363" s="20">
        <f>+SUM(J363/3)</f>
        <v>397.75</v>
      </c>
      <c r="N363" s="11"/>
    </row>
    <row r="364" spans="1:15" x14ac:dyDescent="0.25">
      <c r="A364" s="24" t="s">
        <v>939</v>
      </c>
      <c r="B364" s="15" t="s">
        <v>133</v>
      </c>
      <c r="C364" s="108" t="s">
        <v>640</v>
      </c>
      <c r="D364" s="41" t="s">
        <v>565</v>
      </c>
      <c r="E364" s="27"/>
      <c r="I364" s="20">
        <v>2040.5</v>
      </c>
      <c r="J364" s="21">
        <f>+SUM(I364/2)</f>
        <v>1020.25</v>
      </c>
      <c r="K364" s="21">
        <f>+SUM(J364/3*2)</f>
        <v>680.16666666666663</v>
      </c>
      <c r="L364" s="20">
        <f>+SUM(J364/3)</f>
        <v>340.08333333333331</v>
      </c>
      <c r="N364" s="11"/>
    </row>
    <row r="365" spans="1:15" x14ac:dyDescent="0.25">
      <c r="A365" s="24" t="s">
        <v>940</v>
      </c>
      <c r="B365" s="15" t="s">
        <v>357</v>
      </c>
      <c r="C365" s="108" t="s">
        <v>37</v>
      </c>
      <c r="D365" s="41" t="s">
        <v>470</v>
      </c>
      <c r="E365" s="17"/>
      <c r="I365" s="20"/>
      <c r="K365" s="21"/>
      <c r="L365" s="20"/>
    </row>
    <row r="366" spans="1:15" x14ac:dyDescent="0.25">
      <c r="A366" s="24" t="s">
        <v>940</v>
      </c>
      <c r="B366" s="15" t="s">
        <v>202</v>
      </c>
      <c r="C366" s="108" t="s">
        <v>37</v>
      </c>
      <c r="D366" s="41" t="s">
        <v>470</v>
      </c>
      <c r="E366" s="17"/>
      <c r="I366" s="20">
        <v>308.5</v>
      </c>
      <c r="J366" s="21">
        <f>+SUM(I366/2)</f>
        <v>154.25</v>
      </c>
      <c r="K366" s="21">
        <f>+SUM(J366/3*2)</f>
        <v>102.83333333333333</v>
      </c>
      <c r="L366" s="20">
        <f>+SUM(J366/3)</f>
        <v>51.416666666666664</v>
      </c>
      <c r="N366" s="11"/>
    </row>
    <row r="367" spans="1:15" x14ac:dyDescent="0.25">
      <c r="A367" s="24" t="s">
        <v>940</v>
      </c>
      <c r="B367" s="15" t="s">
        <v>39</v>
      </c>
      <c r="C367" s="108" t="s">
        <v>37</v>
      </c>
      <c r="D367" s="41" t="s">
        <v>470</v>
      </c>
      <c r="E367" s="17"/>
      <c r="I367" s="20"/>
      <c r="L367" s="23"/>
    </row>
    <row r="368" spans="1:15" x14ac:dyDescent="0.25">
      <c r="A368" s="24" t="s">
        <v>941</v>
      </c>
      <c r="B368" s="15" t="s">
        <v>175</v>
      </c>
      <c r="C368" s="19" t="s">
        <v>665</v>
      </c>
      <c r="D368" s="16" t="s">
        <v>566</v>
      </c>
      <c r="E368" s="17"/>
      <c r="I368" s="20">
        <v>167.5</v>
      </c>
      <c r="J368" s="21">
        <f>+SUM(I368/2)</f>
        <v>83.75</v>
      </c>
      <c r="K368" s="21">
        <f>+SUM(J368/3*2)</f>
        <v>55.833333333333336</v>
      </c>
      <c r="L368" s="20">
        <f>+SUM(J368/3)</f>
        <v>27.916666666666668</v>
      </c>
      <c r="N368" s="11"/>
    </row>
    <row r="369" spans="1:15" x14ac:dyDescent="0.25">
      <c r="A369" s="24" t="s">
        <v>941</v>
      </c>
      <c r="B369" s="15" t="s">
        <v>39</v>
      </c>
      <c r="C369" s="19" t="s">
        <v>665</v>
      </c>
      <c r="D369" s="16" t="s">
        <v>566</v>
      </c>
      <c r="E369" s="17"/>
      <c r="I369" s="20"/>
      <c r="L369" s="23"/>
    </row>
    <row r="370" spans="1:15" s="3" customFormat="1" x14ac:dyDescent="0.25">
      <c r="A370" s="24" t="s">
        <v>942</v>
      </c>
      <c r="B370" s="15" t="s">
        <v>213</v>
      </c>
      <c r="C370" s="108" t="s">
        <v>574</v>
      </c>
      <c r="D370" s="41" t="s">
        <v>569</v>
      </c>
      <c r="E370" s="17"/>
      <c r="F370" s="18"/>
      <c r="G370" s="19"/>
      <c r="H370" s="16"/>
      <c r="I370" s="20"/>
      <c r="J370" s="21"/>
      <c r="K370" s="21"/>
      <c r="L370" s="20"/>
      <c r="M370" s="5"/>
      <c r="N370" s="11"/>
      <c r="O370" s="6"/>
    </row>
    <row r="371" spans="1:15" x14ac:dyDescent="0.25">
      <c r="A371" s="24" t="s">
        <v>942</v>
      </c>
      <c r="B371" s="15" t="s">
        <v>260</v>
      </c>
      <c r="C371" s="108" t="s">
        <v>574</v>
      </c>
      <c r="D371" s="41" t="s">
        <v>569</v>
      </c>
      <c r="E371" s="17"/>
      <c r="I371" s="20">
        <v>20235</v>
      </c>
      <c r="J371" s="21">
        <f>+SUM(I371/2)</f>
        <v>10117.5</v>
      </c>
      <c r="K371" s="21">
        <f>+SUM(J371/3*2)</f>
        <v>6745</v>
      </c>
      <c r="L371" s="20">
        <f>+SUM(J371/3)</f>
        <v>3372.5</v>
      </c>
      <c r="N371" s="11"/>
    </row>
    <row r="372" spans="1:15" x14ac:dyDescent="0.25">
      <c r="A372" s="24" t="s">
        <v>942</v>
      </c>
      <c r="B372" s="15" t="s">
        <v>261</v>
      </c>
      <c r="C372" s="108" t="s">
        <v>574</v>
      </c>
      <c r="D372" s="41" t="s">
        <v>569</v>
      </c>
      <c r="E372" s="17"/>
      <c r="I372" s="20">
        <v>18421</v>
      </c>
      <c r="J372" s="21">
        <f>+SUM(I372/2)</f>
        <v>9210.5</v>
      </c>
      <c r="K372" s="21">
        <f>+SUM(J372/3*2)</f>
        <v>6140.333333333333</v>
      </c>
      <c r="L372" s="20">
        <f>+SUM(J372/3)</f>
        <v>3070.1666666666665</v>
      </c>
      <c r="N372" s="11"/>
    </row>
    <row r="373" spans="1:15" x14ac:dyDescent="0.25">
      <c r="A373" s="24" t="s">
        <v>942</v>
      </c>
      <c r="B373" s="15" t="s">
        <v>372</v>
      </c>
      <c r="C373" s="108" t="s">
        <v>574</v>
      </c>
      <c r="D373" s="41" t="s">
        <v>569</v>
      </c>
      <c r="E373" s="17" t="s">
        <v>16</v>
      </c>
      <c r="F373" s="18">
        <v>173</v>
      </c>
      <c r="G373" s="19" t="s">
        <v>37</v>
      </c>
      <c r="H373" s="16" t="s">
        <v>393</v>
      </c>
      <c r="I373" s="20">
        <v>5069.5</v>
      </c>
      <c r="J373" s="21">
        <f>+SUM(I373/2*3)</f>
        <v>7604.25</v>
      </c>
      <c r="K373" s="21">
        <f>+SUM(I373)</f>
        <v>5069.5</v>
      </c>
      <c r="L373" s="20">
        <f>+SUM(I373/2)</f>
        <v>2534.75</v>
      </c>
      <c r="N373" s="11"/>
    </row>
    <row r="374" spans="1:15" x14ac:dyDescent="0.25">
      <c r="A374" s="24" t="s">
        <v>942</v>
      </c>
      <c r="B374" s="15" t="s">
        <v>39</v>
      </c>
      <c r="C374" s="108" t="s">
        <v>574</v>
      </c>
      <c r="D374" s="41" t="s">
        <v>569</v>
      </c>
      <c r="E374" s="17"/>
      <c r="I374" s="20"/>
      <c r="L374" s="23"/>
    </row>
    <row r="375" spans="1:15" x14ac:dyDescent="0.25">
      <c r="A375" s="24" t="s">
        <v>943</v>
      </c>
      <c r="B375" s="15" t="s">
        <v>262</v>
      </c>
      <c r="C375" s="19" t="s">
        <v>37</v>
      </c>
      <c r="D375" s="16" t="s">
        <v>470</v>
      </c>
      <c r="E375" s="17"/>
      <c r="I375" s="20">
        <v>238</v>
      </c>
      <c r="J375" s="21">
        <f>+SUM(I375/2)</f>
        <v>119</v>
      </c>
      <c r="K375" s="21">
        <f>+SUM(J375/3*2)</f>
        <v>79.333333333333329</v>
      </c>
      <c r="L375" s="20">
        <f>+SUM(J375/3)</f>
        <v>39.666666666666664</v>
      </c>
      <c r="N375" s="11"/>
    </row>
    <row r="376" spans="1:15" x14ac:dyDescent="0.25">
      <c r="A376" s="24" t="s">
        <v>943</v>
      </c>
      <c r="B376" s="15" t="s">
        <v>39</v>
      </c>
      <c r="C376" s="19" t="s">
        <v>37</v>
      </c>
      <c r="D376" s="16" t="s">
        <v>470</v>
      </c>
      <c r="E376" s="17"/>
      <c r="I376" s="20"/>
      <c r="L376" s="23"/>
    </row>
    <row r="377" spans="1:15" x14ac:dyDescent="0.25">
      <c r="A377" s="24" t="s">
        <v>944</v>
      </c>
      <c r="B377" s="15" t="s">
        <v>263</v>
      </c>
      <c r="C377" s="19" t="s">
        <v>575</v>
      </c>
      <c r="D377" s="16" t="s">
        <v>570</v>
      </c>
      <c r="E377" s="17"/>
      <c r="I377" s="20">
        <v>965.5</v>
      </c>
      <c r="J377" s="21">
        <f>+SUM(I377/2)</f>
        <v>482.75</v>
      </c>
      <c r="K377" s="21">
        <f>+SUM(J377/3*2)</f>
        <v>321.83333333333331</v>
      </c>
      <c r="L377" s="20">
        <f>+SUM(J377/3)</f>
        <v>160.91666666666666</v>
      </c>
      <c r="N377" s="11"/>
    </row>
    <row r="378" spans="1:15" x14ac:dyDescent="0.25">
      <c r="A378" s="24" t="s">
        <v>944</v>
      </c>
      <c r="B378" s="15" t="s">
        <v>342</v>
      </c>
      <c r="C378" s="19" t="s">
        <v>575</v>
      </c>
      <c r="D378" s="16" t="s">
        <v>570</v>
      </c>
      <c r="E378" s="27"/>
      <c r="I378" s="20">
        <v>965.5</v>
      </c>
      <c r="J378" s="21">
        <f>+SUM(I378/2)</f>
        <v>482.75</v>
      </c>
      <c r="K378" s="21">
        <f>+SUM(J378/3*2)</f>
        <v>321.83333333333331</v>
      </c>
      <c r="L378" s="20">
        <f>+SUM(J378/3)</f>
        <v>160.91666666666666</v>
      </c>
      <c r="N378" s="11"/>
    </row>
    <row r="379" spans="1:15" x14ac:dyDescent="0.25">
      <c r="A379" s="24" t="s">
        <v>945</v>
      </c>
      <c r="B379" s="15" t="s">
        <v>356</v>
      </c>
      <c r="C379" s="108" t="s">
        <v>37</v>
      </c>
      <c r="D379" s="41" t="s">
        <v>470</v>
      </c>
      <c r="E379" s="17"/>
      <c r="I379" s="20"/>
      <c r="K379" s="21"/>
      <c r="L379" s="20"/>
    </row>
    <row r="380" spans="1:15" x14ac:dyDescent="0.25">
      <c r="A380" s="24" t="s">
        <v>945</v>
      </c>
      <c r="B380" s="15" t="s">
        <v>39</v>
      </c>
      <c r="C380" s="108" t="s">
        <v>37</v>
      </c>
      <c r="D380" s="41" t="s">
        <v>470</v>
      </c>
      <c r="E380" s="17"/>
      <c r="I380" s="20"/>
      <c r="L380" s="23"/>
    </row>
    <row r="381" spans="1:15" x14ac:dyDescent="0.25">
      <c r="A381" s="24" t="s">
        <v>946</v>
      </c>
      <c r="B381" s="15" t="s">
        <v>264</v>
      </c>
      <c r="C381" s="108" t="s">
        <v>460</v>
      </c>
      <c r="D381" s="41" t="s">
        <v>567</v>
      </c>
      <c r="E381" s="17" t="s">
        <v>16</v>
      </c>
      <c r="F381" s="18">
        <v>179.5</v>
      </c>
      <c r="G381" s="19" t="s">
        <v>37</v>
      </c>
      <c r="H381" s="16" t="s">
        <v>393</v>
      </c>
      <c r="I381" s="20">
        <v>326.5</v>
      </c>
      <c r="J381" s="21">
        <f>+SUM(I381/2*3)</f>
        <v>489.75</v>
      </c>
      <c r="K381" s="21">
        <f>+SUM(I381)</f>
        <v>326.5</v>
      </c>
      <c r="L381" s="20">
        <f>+SUM(I381/2)</f>
        <v>163.25</v>
      </c>
      <c r="N381" s="11"/>
    </row>
    <row r="382" spans="1:15" x14ac:dyDescent="0.25">
      <c r="A382" s="24" t="s">
        <v>946</v>
      </c>
      <c r="B382" s="15" t="s">
        <v>252</v>
      </c>
      <c r="C382" s="108" t="s">
        <v>460</v>
      </c>
      <c r="D382" s="41" t="s">
        <v>567</v>
      </c>
      <c r="E382" s="27"/>
      <c r="I382" s="20"/>
      <c r="K382" s="21"/>
      <c r="L382" s="20"/>
    </row>
    <row r="383" spans="1:15" x14ac:dyDescent="0.25">
      <c r="A383" s="24" t="s">
        <v>947</v>
      </c>
      <c r="B383" s="15" t="s">
        <v>265</v>
      </c>
      <c r="C383" s="108" t="s">
        <v>573</v>
      </c>
      <c r="D383" s="41" t="s">
        <v>568</v>
      </c>
      <c r="E383" s="17" t="s">
        <v>16</v>
      </c>
      <c r="F383" s="18">
        <v>129.5</v>
      </c>
      <c r="G383" s="19" t="s">
        <v>37</v>
      </c>
      <c r="H383" s="16" t="s">
        <v>393</v>
      </c>
      <c r="I383" s="20">
        <v>3033</v>
      </c>
      <c r="J383" s="21">
        <f>+SUM(I383/2*3)</f>
        <v>4549.5</v>
      </c>
      <c r="K383" s="21">
        <f>+SUM(I383)</f>
        <v>3033</v>
      </c>
      <c r="L383" s="20">
        <f>+SUM(I383/2)</f>
        <v>1516.5</v>
      </c>
      <c r="N383" s="11"/>
    </row>
    <row r="384" spans="1:15" x14ac:dyDescent="0.25">
      <c r="A384" s="24" t="s">
        <v>947</v>
      </c>
      <c r="B384" s="15" t="s">
        <v>266</v>
      </c>
      <c r="C384" s="108" t="s">
        <v>573</v>
      </c>
      <c r="D384" s="41" t="s">
        <v>568</v>
      </c>
      <c r="E384" s="17"/>
      <c r="I384" s="20">
        <v>11670.5</v>
      </c>
      <c r="J384" s="21">
        <f>+SUM(I384/2)</f>
        <v>5835.25</v>
      </c>
      <c r="K384" s="21">
        <f>+SUM(J384/3*2)</f>
        <v>3890.1666666666665</v>
      </c>
      <c r="L384" s="20">
        <f>+SUM(J384/3)</f>
        <v>1945.0833333333333</v>
      </c>
      <c r="N384" s="11"/>
    </row>
    <row r="385" spans="1:14" x14ac:dyDescent="0.25">
      <c r="A385" s="24" t="s">
        <v>947</v>
      </c>
      <c r="B385" s="15" t="s">
        <v>366</v>
      </c>
      <c r="C385" s="108" t="s">
        <v>573</v>
      </c>
      <c r="D385" s="41" t="s">
        <v>568</v>
      </c>
      <c r="E385" s="17"/>
      <c r="I385" s="20"/>
      <c r="K385" s="21"/>
      <c r="L385" s="20"/>
    </row>
    <row r="386" spans="1:14" x14ac:dyDescent="0.25">
      <c r="A386" s="24" t="s">
        <v>948</v>
      </c>
      <c r="B386" s="15" t="s">
        <v>267</v>
      </c>
      <c r="C386" s="108" t="s">
        <v>572</v>
      </c>
      <c r="D386" s="41" t="s">
        <v>571</v>
      </c>
      <c r="E386" s="17" t="s">
        <v>16</v>
      </c>
      <c r="F386" s="18">
        <v>115</v>
      </c>
      <c r="G386" s="19" t="s">
        <v>17</v>
      </c>
      <c r="H386" s="16" t="s">
        <v>393</v>
      </c>
      <c r="I386" s="20">
        <v>393</v>
      </c>
      <c r="J386" s="21">
        <f>+I386/2*3</f>
        <v>589.5</v>
      </c>
      <c r="K386" s="21">
        <f>+I386</f>
        <v>393</v>
      </c>
      <c r="L386" s="20">
        <f>+I386/2</f>
        <v>196.5</v>
      </c>
      <c r="N386" s="11"/>
    </row>
    <row r="387" spans="1:14" x14ac:dyDescent="0.25">
      <c r="A387" s="24" t="s">
        <v>948</v>
      </c>
      <c r="B387" s="15" t="s">
        <v>391</v>
      </c>
      <c r="C387" s="108" t="s">
        <v>572</v>
      </c>
      <c r="D387" s="41" t="s">
        <v>571</v>
      </c>
      <c r="E387" s="17" t="s">
        <v>16</v>
      </c>
      <c r="F387" s="18">
        <v>115</v>
      </c>
      <c r="G387" s="19" t="s">
        <v>17</v>
      </c>
      <c r="H387" s="16" t="s">
        <v>393</v>
      </c>
      <c r="I387" s="20">
        <v>393</v>
      </c>
      <c r="J387" s="21">
        <f>+SUM(I387/2*3)</f>
        <v>589.5</v>
      </c>
      <c r="K387" s="21">
        <f>+SUM(I387)</f>
        <v>393</v>
      </c>
      <c r="L387" s="20">
        <f>+SUM(I387/2)</f>
        <v>196.5</v>
      </c>
      <c r="N387" s="11"/>
    </row>
    <row r="388" spans="1:14" x14ac:dyDescent="0.25">
      <c r="A388" s="24" t="s">
        <v>949</v>
      </c>
      <c r="B388" s="15" t="s">
        <v>578</v>
      </c>
      <c r="C388" s="19" t="s">
        <v>55</v>
      </c>
      <c r="D388" s="16" t="s">
        <v>481</v>
      </c>
      <c r="E388" s="17"/>
      <c r="I388" s="20">
        <v>156.5</v>
      </c>
      <c r="J388" s="21">
        <f t="shared" ref="J388:J393" si="35">+SUM(I388/2)</f>
        <v>78.25</v>
      </c>
      <c r="K388" s="21">
        <f t="shared" ref="K388:K393" si="36">+SUM(J388/3*2)</f>
        <v>52.166666666666664</v>
      </c>
      <c r="L388" s="20">
        <f>+SUM(J388/3)</f>
        <v>26.083333333333332</v>
      </c>
      <c r="N388" s="11"/>
    </row>
    <row r="389" spans="1:14" x14ac:dyDescent="0.25">
      <c r="A389" s="24" t="s">
        <v>949</v>
      </c>
      <c r="B389" s="15" t="s">
        <v>577</v>
      </c>
      <c r="C389" s="19" t="s">
        <v>55</v>
      </c>
      <c r="D389" s="16" t="s">
        <v>481</v>
      </c>
      <c r="E389" s="17"/>
      <c r="I389" s="20"/>
      <c r="K389" s="21"/>
      <c r="L389" s="20"/>
      <c r="N389" s="11"/>
    </row>
    <row r="390" spans="1:14" x14ac:dyDescent="0.25">
      <c r="A390" s="24" t="s">
        <v>949</v>
      </c>
      <c r="B390" s="15" t="s">
        <v>580</v>
      </c>
      <c r="C390" s="19" t="s">
        <v>55</v>
      </c>
      <c r="D390" s="16" t="s">
        <v>481</v>
      </c>
      <c r="E390" s="17"/>
      <c r="I390" s="20">
        <v>168</v>
      </c>
      <c r="J390" s="21">
        <f t="shared" si="35"/>
        <v>84</v>
      </c>
      <c r="K390" s="21">
        <f t="shared" si="36"/>
        <v>56</v>
      </c>
      <c r="L390" s="20">
        <f>+SUM(J390/3)</f>
        <v>28</v>
      </c>
      <c r="N390" s="11"/>
    </row>
    <row r="391" spans="1:14" x14ac:dyDescent="0.25">
      <c r="A391" s="24" t="s">
        <v>949</v>
      </c>
      <c r="B391" s="15" t="s">
        <v>268</v>
      </c>
      <c r="C391" s="19" t="s">
        <v>55</v>
      </c>
      <c r="D391" s="16" t="s">
        <v>481</v>
      </c>
      <c r="E391" s="17"/>
      <c r="I391" s="20">
        <v>181</v>
      </c>
      <c r="J391" s="21">
        <f t="shared" si="35"/>
        <v>90.5</v>
      </c>
      <c r="K391" s="21">
        <f t="shared" si="36"/>
        <v>60.333333333333336</v>
      </c>
      <c r="L391" s="20">
        <f>+SUM(J391/3)</f>
        <v>30.166666666666668</v>
      </c>
      <c r="N391" s="11"/>
    </row>
    <row r="392" spans="1:14" x14ac:dyDescent="0.25">
      <c r="A392" s="24" t="s">
        <v>949</v>
      </c>
      <c r="B392" s="15" t="s">
        <v>269</v>
      </c>
      <c r="C392" s="19" t="s">
        <v>55</v>
      </c>
      <c r="D392" s="16" t="s">
        <v>481</v>
      </c>
      <c r="E392" s="17"/>
      <c r="I392" s="20">
        <v>223</v>
      </c>
      <c r="J392" s="21">
        <f t="shared" si="35"/>
        <v>111.5</v>
      </c>
      <c r="K392" s="21">
        <f t="shared" si="36"/>
        <v>74.333333333333329</v>
      </c>
      <c r="L392" s="20">
        <f>+SUM(J392/3)</f>
        <v>37.166666666666664</v>
      </c>
      <c r="N392" s="11"/>
    </row>
    <row r="393" spans="1:14" x14ac:dyDescent="0.25">
      <c r="A393" s="24" t="s">
        <v>949</v>
      </c>
      <c r="B393" s="15" t="s">
        <v>579</v>
      </c>
      <c r="C393" s="19" t="s">
        <v>55</v>
      </c>
      <c r="D393" s="16" t="s">
        <v>481</v>
      </c>
      <c r="E393" s="17"/>
      <c r="I393" s="20">
        <v>176</v>
      </c>
      <c r="J393" s="21">
        <f t="shared" si="35"/>
        <v>88</v>
      </c>
      <c r="K393" s="21">
        <f t="shared" si="36"/>
        <v>58.666666666666664</v>
      </c>
      <c r="L393" s="20">
        <f>+SUM(J393/3)</f>
        <v>29.333333333333332</v>
      </c>
      <c r="N393" s="11"/>
    </row>
    <row r="394" spans="1:14" x14ac:dyDescent="0.25">
      <c r="A394" s="24" t="s">
        <v>949</v>
      </c>
      <c r="B394" s="15" t="s">
        <v>253</v>
      </c>
      <c r="C394" s="19" t="s">
        <v>55</v>
      </c>
      <c r="D394" s="16" t="s">
        <v>481</v>
      </c>
      <c r="E394" s="17"/>
      <c r="I394" s="20"/>
      <c r="L394" s="23"/>
    </row>
    <row r="395" spans="1:14" x14ac:dyDescent="0.25">
      <c r="A395" s="24" t="s">
        <v>950</v>
      </c>
      <c r="B395" s="15" t="s">
        <v>270</v>
      </c>
      <c r="C395" s="108" t="s">
        <v>581</v>
      </c>
      <c r="D395" s="41" t="s">
        <v>582</v>
      </c>
      <c r="E395" s="17"/>
      <c r="I395" s="20">
        <v>1329</v>
      </c>
      <c r="J395" s="21">
        <f>+SUM(I395/2)</f>
        <v>664.5</v>
      </c>
      <c r="K395" s="21">
        <f>+SUM(J395/3*2)</f>
        <v>443</v>
      </c>
      <c r="L395" s="20">
        <f>+SUM(J395/3)</f>
        <v>221.5</v>
      </c>
      <c r="N395" s="11"/>
    </row>
    <row r="396" spans="1:14" x14ac:dyDescent="0.25">
      <c r="A396" s="24" t="s">
        <v>950</v>
      </c>
      <c r="B396" s="15" t="s">
        <v>253</v>
      </c>
      <c r="C396" s="108" t="s">
        <v>581</v>
      </c>
      <c r="D396" s="41" t="s">
        <v>582</v>
      </c>
      <c r="E396" s="17"/>
      <c r="I396" s="20"/>
      <c r="L396" s="23"/>
    </row>
    <row r="397" spans="1:14" x14ac:dyDescent="0.25">
      <c r="A397" s="24" t="s">
        <v>951</v>
      </c>
      <c r="B397" s="15" t="s">
        <v>271</v>
      </c>
      <c r="C397" s="19" t="s">
        <v>55</v>
      </c>
      <c r="D397" s="16" t="s">
        <v>481</v>
      </c>
      <c r="E397" s="17"/>
      <c r="I397" s="20">
        <v>185.07</v>
      </c>
      <c r="J397" s="21">
        <f>+SUM(I397/2)</f>
        <v>92.534999999999997</v>
      </c>
      <c r="K397" s="21">
        <f>+SUM(J397/3*2)</f>
        <v>61.69</v>
      </c>
      <c r="L397" s="20">
        <f>+SUM(J397/3)</f>
        <v>30.844999999999999</v>
      </c>
    </row>
    <row r="398" spans="1:14" x14ac:dyDescent="0.25">
      <c r="A398" s="24" t="s">
        <v>951</v>
      </c>
      <c r="B398" s="15" t="s">
        <v>39</v>
      </c>
      <c r="C398" s="19" t="s">
        <v>55</v>
      </c>
      <c r="D398" s="16" t="s">
        <v>481</v>
      </c>
      <c r="E398" s="17"/>
      <c r="I398" s="20"/>
      <c r="L398" s="23"/>
    </row>
    <row r="399" spans="1:14" x14ac:dyDescent="0.25">
      <c r="A399" s="24" t="s">
        <v>952</v>
      </c>
      <c r="B399" s="15" t="s">
        <v>374</v>
      </c>
      <c r="C399" s="19" t="s">
        <v>583</v>
      </c>
      <c r="D399" s="16" t="s">
        <v>576</v>
      </c>
      <c r="E399" s="17" t="s">
        <v>16</v>
      </c>
      <c r="F399" s="18">
        <v>147</v>
      </c>
      <c r="G399" s="19" t="s">
        <v>55</v>
      </c>
      <c r="H399" s="16" t="s">
        <v>393</v>
      </c>
      <c r="I399" s="20">
        <v>243</v>
      </c>
      <c r="J399" s="21">
        <f>+SUM(I399/2*3)</f>
        <v>364.5</v>
      </c>
      <c r="K399" s="21">
        <f>+SUM(I399)</f>
        <v>243</v>
      </c>
      <c r="L399" s="20">
        <f>+SUM(I399/2)</f>
        <v>121.5</v>
      </c>
      <c r="N399" s="11"/>
    </row>
    <row r="400" spans="1:14" x14ac:dyDescent="0.25">
      <c r="A400" s="24" t="s">
        <v>952</v>
      </c>
      <c r="B400" s="15" t="s">
        <v>391</v>
      </c>
      <c r="C400" s="19" t="s">
        <v>583</v>
      </c>
      <c r="D400" s="16" t="s">
        <v>576</v>
      </c>
      <c r="E400" s="30" t="s">
        <v>16</v>
      </c>
      <c r="F400" s="31">
        <v>110.25</v>
      </c>
      <c r="G400" s="32" t="s">
        <v>55</v>
      </c>
      <c r="H400" s="26" t="s">
        <v>393</v>
      </c>
      <c r="I400" s="33">
        <v>182.25</v>
      </c>
      <c r="J400" s="34">
        <f>+SUM(I400/2*3)</f>
        <v>273.375</v>
      </c>
      <c r="K400" s="34">
        <f>+SUM(I400)</f>
        <v>182.25</v>
      </c>
      <c r="L400" s="33">
        <f>+SUM(I400/2)</f>
        <v>91.125</v>
      </c>
      <c r="M400" s="9"/>
    </row>
    <row r="401" spans="1:15" x14ac:dyDescent="0.25">
      <c r="A401" s="24" t="s">
        <v>953</v>
      </c>
      <c r="B401" s="15" t="s">
        <v>214</v>
      </c>
      <c r="C401" s="19" t="s">
        <v>0</v>
      </c>
      <c r="D401" s="16" t="s">
        <v>584</v>
      </c>
      <c r="E401" s="27"/>
      <c r="I401" s="20">
        <v>9198.5</v>
      </c>
      <c r="J401" s="21">
        <f>+SUM(I401/2)</f>
        <v>4599.25</v>
      </c>
      <c r="K401" s="21">
        <f>+SUM(J401/3*2)</f>
        <v>3066.1666666666665</v>
      </c>
      <c r="L401" s="20">
        <f>+SUM(J401/3)</f>
        <v>1533.0833333333333</v>
      </c>
      <c r="N401" s="11"/>
    </row>
    <row r="402" spans="1:15" x14ac:dyDescent="0.25">
      <c r="A402" s="24" t="s">
        <v>953</v>
      </c>
      <c r="B402" s="15" t="s">
        <v>215</v>
      </c>
      <c r="C402" s="19" t="s">
        <v>0</v>
      </c>
      <c r="D402" s="16" t="s">
        <v>584</v>
      </c>
      <c r="E402" s="17"/>
      <c r="I402" s="20">
        <v>17787</v>
      </c>
      <c r="J402" s="21">
        <f>+SUM(I402/2)</f>
        <v>8893.5</v>
      </c>
      <c r="K402" s="21">
        <f>+SUM(J402/3*2)</f>
        <v>5929</v>
      </c>
      <c r="L402" s="20">
        <f>+SUM(J402/3)</f>
        <v>2964.5</v>
      </c>
      <c r="N402" s="11"/>
    </row>
    <row r="403" spans="1:15" s="3" customFormat="1" x14ac:dyDescent="0.25">
      <c r="A403" s="24" t="s">
        <v>953</v>
      </c>
      <c r="B403" s="15" t="s">
        <v>382</v>
      </c>
      <c r="C403" s="19" t="s">
        <v>0</v>
      </c>
      <c r="D403" s="16" t="s">
        <v>584</v>
      </c>
      <c r="E403" s="17"/>
      <c r="F403" s="18"/>
      <c r="G403" s="19"/>
      <c r="H403" s="16"/>
      <c r="I403" s="20">
        <v>18751</v>
      </c>
      <c r="J403" s="21">
        <f>+SUM(I403/2)</f>
        <v>9375.5</v>
      </c>
      <c r="K403" s="21">
        <f>+SUM(J403/3*2)</f>
        <v>6250.333333333333</v>
      </c>
      <c r="L403" s="20">
        <f>+SUM(J403/3)</f>
        <v>3125.1666666666665</v>
      </c>
      <c r="M403" s="5"/>
      <c r="N403" s="11"/>
      <c r="O403" s="6"/>
    </row>
    <row r="404" spans="1:15" x14ac:dyDescent="0.25">
      <c r="A404" s="24" t="s">
        <v>953</v>
      </c>
      <c r="B404" s="15" t="s">
        <v>106</v>
      </c>
      <c r="C404" s="108"/>
      <c r="D404" s="41"/>
      <c r="E404" s="17"/>
      <c r="I404" s="20"/>
      <c r="L404" s="23"/>
    </row>
    <row r="405" spans="1:15" s="3" customFormat="1" x14ac:dyDescent="0.25">
      <c r="A405" s="24" t="s">
        <v>954</v>
      </c>
      <c r="B405" s="15" t="s">
        <v>272</v>
      </c>
      <c r="C405" s="19" t="s">
        <v>586</v>
      </c>
      <c r="D405" s="16" t="s">
        <v>585</v>
      </c>
      <c r="E405" s="17" t="s">
        <v>16</v>
      </c>
      <c r="F405" s="18">
        <v>156</v>
      </c>
      <c r="G405" s="19" t="s">
        <v>37</v>
      </c>
      <c r="H405" s="16" t="s">
        <v>393</v>
      </c>
      <c r="I405" s="20">
        <v>39082</v>
      </c>
      <c r="J405" s="21">
        <f>+SUM(I405/2*3)</f>
        <v>58623</v>
      </c>
      <c r="K405" s="21">
        <f>+SUM(I405)</f>
        <v>39082</v>
      </c>
      <c r="L405" s="20">
        <f>+SUM(I405/2)</f>
        <v>19541</v>
      </c>
      <c r="M405" s="5"/>
      <c r="N405" s="11"/>
      <c r="O405" s="6"/>
    </row>
    <row r="406" spans="1:15" x14ac:dyDescent="0.25">
      <c r="A406" s="24" t="s">
        <v>954</v>
      </c>
      <c r="B406" s="15" t="s">
        <v>39</v>
      </c>
      <c r="C406" s="19" t="s">
        <v>37</v>
      </c>
      <c r="D406" s="16" t="s">
        <v>470</v>
      </c>
      <c r="E406" s="17"/>
      <c r="I406" s="20"/>
      <c r="L406" s="23"/>
    </row>
    <row r="407" spans="1:15" s="3" customFormat="1" x14ac:dyDescent="0.25">
      <c r="A407" s="24" t="s">
        <v>955</v>
      </c>
      <c r="B407" s="15" t="s">
        <v>273</v>
      </c>
      <c r="C407" s="19" t="s">
        <v>588</v>
      </c>
      <c r="D407" s="16" t="s">
        <v>587</v>
      </c>
      <c r="E407" s="17" t="s">
        <v>16</v>
      </c>
      <c r="F407" s="18">
        <v>133</v>
      </c>
      <c r="G407" s="19" t="s">
        <v>37</v>
      </c>
      <c r="H407" s="16" t="s">
        <v>393</v>
      </c>
      <c r="I407" s="20">
        <v>205.5</v>
      </c>
      <c r="J407" s="21">
        <f>+SUM(I407/2*3)</f>
        <v>308.25</v>
      </c>
      <c r="K407" s="21">
        <f>+SUM(I407)</f>
        <v>205.5</v>
      </c>
      <c r="L407" s="20">
        <f>+SUM(I407/2)</f>
        <v>102.75</v>
      </c>
      <c r="M407" s="5"/>
      <c r="N407" s="11"/>
      <c r="O407" s="6"/>
    </row>
    <row r="408" spans="1:15" x14ac:dyDescent="0.25">
      <c r="A408" s="24" t="s">
        <v>955</v>
      </c>
      <c r="B408" s="15" t="s">
        <v>274</v>
      </c>
      <c r="C408" s="19" t="s">
        <v>588</v>
      </c>
      <c r="D408" s="16" t="s">
        <v>587</v>
      </c>
      <c r="E408" s="17"/>
      <c r="I408" s="20"/>
      <c r="L408" s="23"/>
    </row>
    <row r="409" spans="1:15" x14ac:dyDescent="0.25">
      <c r="A409" s="24" t="s">
        <v>956</v>
      </c>
      <c r="B409" s="15" t="s">
        <v>275</v>
      </c>
      <c r="C409" s="108" t="s">
        <v>589</v>
      </c>
      <c r="D409" s="41" t="s">
        <v>493</v>
      </c>
      <c r="E409" s="17"/>
      <c r="I409" s="20">
        <v>907</v>
      </c>
      <c r="J409" s="21">
        <f>+SUM(I409/2)</f>
        <v>453.5</v>
      </c>
      <c r="K409" s="21">
        <f>+SUM(J409/3*2)</f>
        <v>302.33333333333331</v>
      </c>
      <c r="L409" s="20">
        <f>+SUM(J409/3)</f>
        <v>151.16666666666666</v>
      </c>
      <c r="N409" s="11"/>
    </row>
    <row r="410" spans="1:15" x14ac:dyDescent="0.25">
      <c r="A410" s="24" t="s">
        <v>956</v>
      </c>
      <c r="B410" s="15" t="s">
        <v>276</v>
      </c>
      <c r="C410" s="108" t="s">
        <v>589</v>
      </c>
      <c r="D410" s="41" t="s">
        <v>493</v>
      </c>
      <c r="E410" s="17"/>
      <c r="I410" s="20">
        <v>1276</v>
      </c>
      <c r="J410" s="21">
        <f>+SUM(I410/2)</f>
        <v>638</v>
      </c>
      <c r="K410" s="21">
        <f>+SUM(J410/3*2)</f>
        <v>425.33333333333331</v>
      </c>
      <c r="L410" s="20">
        <f>+SUM(J410/3)</f>
        <v>212.66666666666666</v>
      </c>
      <c r="N410" s="11"/>
    </row>
    <row r="411" spans="1:15" x14ac:dyDescent="0.25">
      <c r="A411" s="24" t="s">
        <v>956</v>
      </c>
      <c r="B411" s="15" t="s">
        <v>277</v>
      </c>
      <c r="C411" s="108" t="s">
        <v>589</v>
      </c>
      <c r="D411" s="41" t="s">
        <v>493</v>
      </c>
      <c r="E411" s="17"/>
      <c r="I411" s="20">
        <v>1159</v>
      </c>
      <c r="J411" s="21">
        <f>+SUM(I411/2)</f>
        <v>579.5</v>
      </c>
      <c r="K411" s="21">
        <f>+SUM(J411/3*2)</f>
        <v>386.33333333333331</v>
      </c>
      <c r="L411" s="20">
        <f>+SUM(J411/3)</f>
        <v>193.16666666666666</v>
      </c>
      <c r="N411" s="11"/>
    </row>
    <row r="412" spans="1:15" x14ac:dyDescent="0.25">
      <c r="A412" s="24" t="s">
        <v>956</v>
      </c>
      <c r="B412" s="15" t="s">
        <v>39</v>
      </c>
      <c r="C412" s="108" t="s">
        <v>589</v>
      </c>
      <c r="D412" s="41" t="s">
        <v>493</v>
      </c>
      <c r="E412" s="17"/>
      <c r="I412" s="20"/>
      <c r="L412" s="23"/>
    </row>
    <row r="413" spans="1:15" x14ac:dyDescent="0.25">
      <c r="A413" s="24" t="s">
        <v>957</v>
      </c>
      <c r="B413" s="15" t="s">
        <v>278</v>
      </c>
      <c r="C413" s="19" t="s">
        <v>590</v>
      </c>
      <c r="D413" s="16" t="s">
        <v>489</v>
      </c>
      <c r="E413" s="17"/>
      <c r="I413" s="20">
        <v>118670</v>
      </c>
      <c r="J413" s="21">
        <f>+SUM(I413/2)</f>
        <v>59335</v>
      </c>
      <c r="K413" s="21">
        <f>+SUM(J413/3*2)</f>
        <v>39556.666666666664</v>
      </c>
      <c r="L413" s="20">
        <f>+SUM(J413/3)</f>
        <v>19778.333333333332</v>
      </c>
      <c r="N413" s="11"/>
    </row>
    <row r="414" spans="1:15" x14ac:dyDescent="0.25">
      <c r="A414" s="24" t="s">
        <v>957</v>
      </c>
      <c r="B414" s="15" t="s">
        <v>406</v>
      </c>
      <c r="C414" s="32" t="s">
        <v>590</v>
      </c>
      <c r="D414" s="26" t="s">
        <v>489</v>
      </c>
      <c r="E414" s="27"/>
      <c r="F414" s="31"/>
      <c r="G414" s="32"/>
      <c r="H414" s="26"/>
      <c r="I414" s="33">
        <v>89002.5</v>
      </c>
      <c r="J414" s="21">
        <f>+SUM(I414/2)</f>
        <v>44501.25</v>
      </c>
      <c r="K414" s="21">
        <f>+SUM(J414/3*2)</f>
        <v>29667.5</v>
      </c>
      <c r="L414" s="20">
        <f>+SUM(J414/3)</f>
        <v>14833.75</v>
      </c>
      <c r="N414" s="11"/>
    </row>
    <row r="415" spans="1:15" x14ac:dyDescent="0.25">
      <c r="A415" s="24" t="s">
        <v>958</v>
      </c>
      <c r="B415" s="15" t="s">
        <v>179</v>
      </c>
      <c r="C415" s="108" t="s">
        <v>208</v>
      </c>
      <c r="D415" s="41" t="s">
        <v>591</v>
      </c>
      <c r="E415" s="17" t="s">
        <v>16</v>
      </c>
      <c r="F415" s="18">
        <v>190.5</v>
      </c>
      <c r="G415" s="19" t="s">
        <v>17</v>
      </c>
      <c r="H415" s="16" t="s">
        <v>393</v>
      </c>
      <c r="I415" s="20">
        <v>8090.5</v>
      </c>
      <c r="J415" s="21">
        <f>+SUM(I415/2*3)</f>
        <v>12135.75</v>
      </c>
      <c r="K415" s="21">
        <f>+SUM(I415)</f>
        <v>8090.5</v>
      </c>
      <c r="L415" s="20">
        <f>+SUM(I415/2)</f>
        <v>4045.25</v>
      </c>
      <c r="N415" s="11"/>
    </row>
    <row r="416" spans="1:15" x14ac:dyDescent="0.25">
      <c r="A416" s="24" t="s">
        <v>958</v>
      </c>
      <c r="B416" s="15" t="s">
        <v>181</v>
      </c>
      <c r="C416" s="108" t="s">
        <v>37</v>
      </c>
      <c r="D416" s="41" t="s">
        <v>470</v>
      </c>
      <c r="E416" s="17"/>
      <c r="I416" s="20"/>
      <c r="L416" s="23"/>
    </row>
    <row r="417" spans="1:15" x14ac:dyDescent="0.25">
      <c r="A417" s="24" t="s">
        <v>959</v>
      </c>
      <c r="B417" s="15" t="s">
        <v>279</v>
      </c>
      <c r="C417" s="19" t="s">
        <v>593</v>
      </c>
      <c r="D417" s="16" t="s">
        <v>592</v>
      </c>
      <c r="E417" s="17"/>
      <c r="I417" s="20">
        <v>4786.5</v>
      </c>
      <c r="J417" s="21">
        <f>+SUM(I417/2)</f>
        <v>2393.25</v>
      </c>
      <c r="K417" s="21">
        <f>+SUM(J417/3*2)</f>
        <v>1595.5</v>
      </c>
      <c r="L417" s="20">
        <f>+SUM(J417/3)</f>
        <v>797.75</v>
      </c>
      <c r="N417" s="11"/>
    </row>
    <row r="418" spans="1:15" x14ac:dyDescent="0.25">
      <c r="A418" s="24" t="s">
        <v>959</v>
      </c>
      <c r="B418" s="15" t="s">
        <v>39</v>
      </c>
      <c r="C418" s="19" t="s">
        <v>593</v>
      </c>
      <c r="D418" s="16" t="s">
        <v>592</v>
      </c>
      <c r="E418" s="17"/>
      <c r="I418" s="20"/>
      <c r="L418" s="23"/>
    </row>
    <row r="419" spans="1:15" x14ac:dyDescent="0.25">
      <c r="A419" s="24" t="s">
        <v>960</v>
      </c>
      <c r="B419" s="15" t="s">
        <v>280</v>
      </c>
      <c r="C419" s="108" t="s">
        <v>595</v>
      </c>
      <c r="D419" s="41" t="s">
        <v>594</v>
      </c>
      <c r="E419" s="17" t="s">
        <v>16</v>
      </c>
      <c r="F419" s="18">
        <v>145</v>
      </c>
      <c r="G419" s="19" t="s">
        <v>37</v>
      </c>
      <c r="H419" s="16" t="s">
        <v>393</v>
      </c>
      <c r="I419" s="47">
        <v>375694</v>
      </c>
      <c r="J419" s="46">
        <f>+SUM(I419/2*3)</f>
        <v>563541</v>
      </c>
      <c r="K419" s="46">
        <f>+SUM(I419)</f>
        <v>375694</v>
      </c>
      <c r="L419" s="47">
        <f>+SUM(I419/2)</f>
        <v>187847</v>
      </c>
      <c r="N419" s="11"/>
    </row>
    <row r="420" spans="1:15" x14ac:dyDescent="0.25">
      <c r="A420" s="24" t="s">
        <v>960</v>
      </c>
      <c r="B420" s="15" t="s">
        <v>39</v>
      </c>
      <c r="C420" s="108" t="s">
        <v>595</v>
      </c>
      <c r="D420" s="41" t="s">
        <v>594</v>
      </c>
      <c r="E420" s="17"/>
      <c r="I420" s="20"/>
      <c r="L420" s="23"/>
    </row>
    <row r="421" spans="1:15" s="3" customFormat="1" x14ac:dyDescent="0.25">
      <c r="A421" s="24" t="s">
        <v>961</v>
      </c>
      <c r="B421" s="15" t="s">
        <v>281</v>
      </c>
      <c r="C421" s="19" t="s">
        <v>639</v>
      </c>
      <c r="D421" s="16" t="s">
        <v>596</v>
      </c>
      <c r="E421" s="17"/>
      <c r="F421" s="18"/>
      <c r="G421" s="19"/>
      <c r="H421" s="16"/>
      <c r="I421" s="20">
        <v>536</v>
      </c>
      <c r="J421" s="21">
        <f>+SUM(I421/2)</f>
        <v>268</v>
      </c>
      <c r="K421" s="21">
        <f>+SUM(J421/3*2)</f>
        <v>178.66666666666666</v>
      </c>
      <c r="L421" s="20">
        <f>+SUM(J421/3)</f>
        <v>89.333333333333329</v>
      </c>
      <c r="M421" s="5"/>
      <c r="N421" s="11"/>
      <c r="O421" s="6"/>
    </row>
    <row r="422" spans="1:15" x14ac:dyDescent="0.25">
      <c r="A422" s="24" t="s">
        <v>961</v>
      </c>
      <c r="B422" s="15" t="s">
        <v>39</v>
      </c>
      <c r="C422" s="19" t="s">
        <v>639</v>
      </c>
      <c r="D422" s="16" t="s">
        <v>596</v>
      </c>
      <c r="E422" s="17"/>
      <c r="I422" s="20"/>
      <c r="L422" s="23"/>
    </row>
    <row r="423" spans="1:15" s="3" customFormat="1" x14ac:dyDescent="0.25">
      <c r="A423" s="24" t="s">
        <v>962</v>
      </c>
      <c r="B423" s="15" t="s">
        <v>282</v>
      </c>
      <c r="C423" s="108" t="s">
        <v>55</v>
      </c>
      <c r="D423" s="41" t="s">
        <v>481</v>
      </c>
      <c r="E423" s="17"/>
      <c r="F423" s="18"/>
      <c r="G423" s="19"/>
      <c r="H423" s="16"/>
      <c r="I423" s="20">
        <v>164</v>
      </c>
      <c r="J423" s="21">
        <f>+SUM(I423/2)</f>
        <v>82</v>
      </c>
      <c r="K423" s="21">
        <f>+SUM(J423/3*2)</f>
        <v>54.666666666666664</v>
      </c>
      <c r="L423" s="20">
        <f>+SUM(J423/3)</f>
        <v>27.333333333333332</v>
      </c>
      <c r="M423" s="5"/>
      <c r="N423" s="11"/>
      <c r="O423" s="6"/>
    </row>
    <row r="424" spans="1:15" s="3" customFormat="1" x14ac:dyDescent="0.25">
      <c r="A424" s="24" t="s">
        <v>962</v>
      </c>
      <c r="B424" s="15" t="s">
        <v>367</v>
      </c>
      <c r="C424" s="108" t="s">
        <v>55</v>
      </c>
      <c r="D424" s="41" t="s">
        <v>481</v>
      </c>
      <c r="E424" s="17"/>
      <c r="F424" s="18"/>
      <c r="G424" s="19"/>
      <c r="H424" s="16"/>
      <c r="I424" s="20">
        <v>125.5</v>
      </c>
      <c r="J424" s="21">
        <f>+SUM(I424/2)</f>
        <v>62.75</v>
      </c>
      <c r="K424" s="21">
        <f>+SUM(J424/3*2)</f>
        <v>41.833333333333336</v>
      </c>
      <c r="L424" s="20">
        <f>+SUM(J424/3)</f>
        <v>20.916666666666668</v>
      </c>
      <c r="M424" s="5"/>
      <c r="N424" s="11"/>
      <c r="O424" s="6"/>
    </row>
    <row r="425" spans="1:15" x14ac:dyDescent="0.25">
      <c r="A425" s="24" t="s">
        <v>962</v>
      </c>
      <c r="B425" s="15" t="s">
        <v>39</v>
      </c>
      <c r="C425" s="108" t="s">
        <v>55</v>
      </c>
      <c r="D425" s="41" t="s">
        <v>481</v>
      </c>
      <c r="E425" s="17"/>
      <c r="I425" s="20"/>
      <c r="L425" s="23"/>
    </row>
    <row r="426" spans="1:15" s="3" customFormat="1" x14ac:dyDescent="0.25">
      <c r="A426" s="24" t="s">
        <v>963</v>
      </c>
      <c r="B426" s="15" t="s">
        <v>383</v>
      </c>
      <c r="C426" s="108" t="s">
        <v>55</v>
      </c>
      <c r="D426" s="41" t="s">
        <v>481</v>
      </c>
      <c r="E426" s="17"/>
      <c r="F426" s="18"/>
      <c r="G426" s="19"/>
      <c r="H426" s="16"/>
      <c r="I426" s="49">
        <v>214</v>
      </c>
      <c r="J426" s="50">
        <f>+SUM(I426/2)</f>
        <v>107</v>
      </c>
      <c r="K426" s="21">
        <f>+SUM(J426/3*2)</f>
        <v>71.333333333333329</v>
      </c>
      <c r="L426" s="20">
        <f>+SUM(J426/3)</f>
        <v>35.666666666666664</v>
      </c>
      <c r="M426" s="5"/>
      <c r="N426" s="11"/>
      <c r="O426" s="6"/>
    </row>
    <row r="427" spans="1:15" x14ac:dyDescent="0.25">
      <c r="A427" s="24" t="s">
        <v>963</v>
      </c>
      <c r="B427" s="15" t="s">
        <v>39</v>
      </c>
      <c r="C427" s="108" t="s">
        <v>55</v>
      </c>
      <c r="D427" s="41" t="s">
        <v>481</v>
      </c>
      <c r="E427" s="17"/>
      <c r="I427" s="20"/>
      <c r="L427" s="23"/>
    </row>
    <row r="428" spans="1:15" x14ac:dyDescent="0.25">
      <c r="A428" s="24" t="s">
        <v>964</v>
      </c>
      <c r="B428" s="15" t="s">
        <v>384</v>
      </c>
      <c r="C428" s="108" t="s">
        <v>283</v>
      </c>
      <c r="D428" s="41" t="s">
        <v>597</v>
      </c>
      <c r="E428" s="17"/>
      <c r="I428" s="20">
        <v>2233.5</v>
      </c>
      <c r="J428" s="21">
        <f>+SUM(I428/2)</f>
        <v>1116.75</v>
      </c>
      <c r="K428" s="21">
        <f>+SUM(J428/3*2)</f>
        <v>744.5</v>
      </c>
      <c r="L428" s="20">
        <f>+SUM(J428/3)</f>
        <v>372.25</v>
      </c>
      <c r="N428" s="11"/>
    </row>
    <row r="429" spans="1:15" x14ac:dyDescent="0.25">
      <c r="A429" s="24" t="s">
        <v>964</v>
      </c>
      <c r="B429" s="15" t="s">
        <v>39</v>
      </c>
      <c r="C429" s="108" t="s">
        <v>283</v>
      </c>
      <c r="D429" s="41" t="s">
        <v>597</v>
      </c>
      <c r="E429" s="17"/>
      <c r="I429" s="20"/>
      <c r="L429" s="23"/>
    </row>
    <row r="430" spans="1:15" x14ac:dyDescent="0.25">
      <c r="A430" s="24" t="s">
        <v>965</v>
      </c>
      <c r="B430" s="15" t="s">
        <v>284</v>
      </c>
      <c r="E430" s="17"/>
      <c r="I430" s="20"/>
      <c r="L430" s="23"/>
    </row>
    <row r="431" spans="1:15" x14ac:dyDescent="0.25">
      <c r="A431" s="24" t="s">
        <v>965</v>
      </c>
      <c r="B431" s="15" t="s">
        <v>39</v>
      </c>
      <c r="C431" s="108"/>
      <c r="D431" s="41"/>
      <c r="E431" s="17"/>
      <c r="I431" s="20"/>
      <c r="L431" s="23"/>
    </row>
    <row r="432" spans="1:15" s="3" customFormat="1" x14ac:dyDescent="0.25">
      <c r="A432" s="24" t="s">
        <v>69</v>
      </c>
      <c r="B432" s="15" t="s">
        <v>70</v>
      </c>
      <c r="C432" s="108" t="s">
        <v>599</v>
      </c>
      <c r="D432" s="41" t="s">
        <v>598</v>
      </c>
      <c r="E432" s="17"/>
      <c r="F432" s="18"/>
      <c r="G432" s="19"/>
      <c r="H432" s="16"/>
      <c r="I432" s="20">
        <v>2507.5</v>
      </c>
      <c r="J432" s="21">
        <f t="shared" ref="J432:J437" si="37">+SUM(I432/2)</f>
        <v>1253.75</v>
      </c>
      <c r="K432" s="22">
        <f t="shared" ref="K432:K437" si="38">+SUM(J432/3*2)</f>
        <v>835.83333333333337</v>
      </c>
      <c r="L432" s="23">
        <f t="shared" ref="L432:L437" si="39">+SUM(J432/3)</f>
        <v>417.91666666666669</v>
      </c>
      <c r="M432" s="5"/>
      <c r="N432" s="11"/>
      <c r="O432" s="6"/>
    </row>
    <row r="433" spans="1:15" s="3" customFormat="1" x14ac:dyDescent="0.25">
      <c r="A433" s="24" t="s">
        <v>69</v>
      </c>
      <c r="B433" s="15" t="s">
        <v>285</v>
      </c>
      <c r="C433" s="108" t="s">
        <v>599</v>
      </c>
      <c r="D433" s="41" t="s">
        <v>598</v>
      </c>
      <c r="E433" s="17"/>
      <c r="F433" s="18"/>
      <c r="G433" s="19"/>
      <c r="H433" s="16"/>
      <c r="I433" s="20">
        <v>1581</v>
      </c>
      <c r="J433" s="21">
        <f t="shared" si="37"/>
        <v>790.5</v>
      </c>
      <c r="K433" s="21">
        <f t="shared" si="38"/>
        <v>527</v>
      </c>
      <c r="L433" s="20">
        <f t="shared" si="39"/>
        <v>263.5</v>
      </c>
      <c r="M433" s="5"/>
      <c r="N433" s="11"/>
      <c r="O433" s="6"/>
    </row>
    <row r="434" spans="1:15" s="3" customFormat="1" x14ac:dyDescent="0.25">
      <c r="A434" s="24" t="s">
        <v>69</v>
      </c>
      <c r="B434" s="15" t="s">
        <v>43</v>
      </c>
      <c r="C434" s="108" t="s">
        <v>599</v>
      </c>
      <c r="D434" s="41" t="s">
        <v>598</v>
      </c>
      <c r="E434" s="17"/>
      <c r="F434" s="18"/>
      <c r="G434" s="19"/>
      <c r="H434" s="16"/>
      <c r="I434" s="20">
        <v>1581</v>
      </c>
      <c r="J434" s="21">
        <f t="shared" si="37"/>
        <v>790.5</v>
      </c>
      <c r="K434" s="21">
        <f t="shared" si="38"/>
        <v>527</v>
      </c>
      <c r="L434" s="20">
        <f t="shared" si="39"/>
        <v>263.5</v>
      </c>
      <c r="M434" s="5"/>
      <c r="N434" s="11"/>
      <c r="O434" s="6"/>
    </row>
    <row r="435" spans="1:15" x14ac:dyDescent="0.25">
      <c r="A435" s="24" t="s">
        <v>966</v>
      </c>
      <c r="B435" s="15" t="s">
        <v>468</v>
      </c>
      <c r="C435" s="19" t="s">
        <v>55</v>
      </c>
      <c r="D435" s="16" t="s">
        <v>481</v>
      </c>
      <c r="E435" s="30"/>
      <c r="F435" s="31"/>
      <c r="G435" s="32"/>
      <c r="H435" s="26"/>
      <c r="I435" s="33">
        <v>243.95</v>
      </c>
      <c r="J435" s="34">
        <f t="shared" si="37"/>
        <v>121.97499999999999</v>
      </c>
      <c r="K435" s="34">
        <f t="shared" si="38"/>
        <v>81.316666666666663</v>
      </c>
      <c r="L435" s="33">
        <f t="shared" si="39"/>
        <v>40.658333333333331</v>
      </c>
      <c r="N435" s="11"/>
    </row>
    <row r="436" spans="1:15" x14ac:dyDescent="0.25">
      <c r="A436" s="24" t="s">
        <v>966</v>
      </c>
      <c r="B436" s="15" t="s">
        <v>286</v>
      </c>
      <c r="C436" s="19" t="s">
        <v>55</v>
      </c>
      <c r="D436" s="16" t="s">
        <v>481</v>
      </c>
      <c r="E436" s="17"/>
      <c r="I436" s="20">
        <v>277.5</v>
      </c>
      <c r="J436" s="21">
        <f t="shared" si="37"/>
        <v>138.75</v>
      </c>
      <c r="K436" s="21">
        <f t="shared" si="38"/>
        <v>92.5</v>
      </c>
      <c r="L436" s="20">
        <f t="shared" si="39"/>
        <v>46.25</v>
      </c>
      <c r="N436" s="11"/>
    </row>
    <row r="437" spans="1:15" x14ac:dyDescent="0.25">
      <c r="A437" s="24" t="s">
        <v>966</v>
      </c>
      <c r="B437" s="15" t="s">
        <v>287</v>
      </c>
      <c r="C437" s="19" t="s">
        <v>55</v>
      </c>
      <c r="D437" s="16" t="s">
        <v>481</v>
      </c>
      <c r="E437" s="17"/>
      <c r="I437" s="20">
        <v>287</v>
      </c>
      <c r="J437" s="21">
        <f t="shared" si="37"/>
        <v>143.5</v>
      </c>
      <c r="K437" s="21">
        <f t="shared" si="38"/>
        <v>95.666666666666671</v>
      </c>
      <c r="L437" s="20">
        <f t="shared" si="39"/>
        <v>47.833333333333336</v>
      </c>
      <c r="N437" s="11"/>
    </row>
    <row r="438" spans="1:15" x14ac:dyDescent="0.25">
      <c r="A438" s="24" t="s">
        <v>966</v>
      </c>
      <c r="B438" s="15" t="s">
        <v>7</v>
      </c>
      <c r="C438" s="19" t="s">
        <v>55</v>
      </c>
      <c r="D438" s="26" t="s">
        <v>481</v>
      </c>
      <c r="E438" s="30"/>
      <c r="F438" s="31"/>
      <c r="G438" s="32"/>
      <c r="H438" s="26"/>
      <c r="I438" s="33">
        <v>243.95</v>
      </c>
      <c r="J438" s="21">
        <f t="shared" ref="J438" si="40">+SUM(I438/2)</f>
        <v>121.97499999999999</v>
      </c>
      <c r="K438" s="21">
        <f t="shared" ref="K438" si="41">+SUM(J438/3*2)</f>
        <v>81.316666666666663</v>
      </c>
      <c r="L438" s="20">
        <f t="shared" ref="L438" si="42">+SUM(J438/3)</f>
        <v>40.658333333333331</v>
      </c>
      <c r="N438" s="11"/>
    </row>
    <row r="439" spans="1:15" s="3" customFormat="1" x14ac:dyDescent="0.25">
      <c r="A439" s="24" t="s">
        <v>967</v>
      </c>
      <c r="B439" s="15" t="s">
        <v>288</v>
      </c>
      <c r="C439" s="19" t="s">
        <v>291</v>
      </c>
      <c r="D439" s="16" t="s">
        <v>600</v>
      </c>
      <c r="E439" s="17" t="s">
        <v>16</v>
      </c>
      <c r="F439" s="18">
        <v>123.5</v>
      </c>
      <c r="G439" s="19" t="s">
        <v>37</v>
      </c>
      <c r="H439" s="16" t="s">
        <v>393</v>
      </c>
      <c r="I439" s="20">
        <v>4295</v>
      </c>
      <c r="J439" s="21">
        <f>+SUM(I439/2*3)</f>
        <v>6442.5</v>
      </c>
      <c r="K439" s="21">
        <f>+SUM(I439)</f>
        <v>4295</v>
      </c>
      <c r="L439" s="20">
        <f>+SUM(I439/2)</f>
        <v>2147.5</v>
      </c>
      <c r="M439" s="5"/>
      <c r="N439" s="11"/>
      <c r="O439" s="6"/>
    </row>
    <row r="440" spans="1:15" x14ac:dyDescent="0.25">
      <c r="A440" s="24" t="s">
        <v>967</v>
      </c>
      <c r="B440" s="15" t="s">
        <v>39</v>
      </c>
      <c r="C440" s="19" t="s">
        <v>37</v>
      </c>
      <c r="D440" s="16" t="s">
        <v>470</v>
      </c>
      <c r="E440" s="17"/>
      <c r="I440" s="20"/>
      <c r="L440" s="23"/>
    </row>
    <row r="441" spans="1:15" x14ac:dyDescent="0.25">
      <c r="A441" s="24" t="s">
        <v>968</v>
      </c>
      <c r="B441" s="15" t="s">
        <v>289</v>
      </c>
      <c r="C441" s="19" t="s">
        <v>622</v>
      </c>
      <c r="D441" s="16" t="s">
        <v>479</v>
      </c>
      <c r="E441" s="17"/>
      <c r="I441" s="20"/>
      <c r="L441" s="23"/>
    </row>
    <row r="442" spans="1:15" x14ac:dyDescent="0.25">
      <c r="A442" s="24" t="s">
        <v>968</v>
      </c>
      <c r="B442" s="15" t="s">
        <v>39</v>
      </c>
      <c r="C442" s="19" t="s">
        <v>622</v>
      </c>
      <c r="D442" s="16" t="s">
        <v>479</v>
      </c>
      <c r="E442" s="17"/>
      <c r="I442" s="20"/>
      <c r="L442" s="23"/>
    </row>
    <row r="443" spans="1:15" x14ac:dyDescent="0.25">
      <c r="A443" s="24" t="s">
        <v>969</v>
      </c>
      <c r="B443" s="15" t="s">
        <v>601</v>
      </c>
      <c r="C443" s="108" t="s">
        <v>44</v>
      </c>
      <c r="D443" s="41" t="s">
        <v>475</v>
      </c>
      <c r="E443" s="17" t="s">
        <v>296</v>
      </c>
      <c r="F443" s="18">
        <v>179</v>
      </c>
      <c r="G443" s="19" t="s">
        <v>37</v>
      </c>
      <c r="H443" s="16" t="s">
        <v>393</v>
      </c>
      <c r="I443" s="20">
        <v>250</v>
      </c>
      <c r="J443" s="21">
        <f>+SUM(I443)</f>
        <v>250</v>
      </c>
      <c r="K443" s="21">
        <f>+SUM(I443/3*2)</f>
        <v>166.66666666666666</v>
      </c>
      <c r="L443" s="20">
        <f>+SUM(I443/3)</f>
        <v>83.333333333333329</v>
      </c>
      <c r="N443" s="11"/>
    </row>
    <row r="444" spans="1:15" x14ac:dyDescent="0.25">
      <c r="A444" s="24" t="s">
        <v>969</v>
      </c>
      <c r="B444" s="15" t="s">
        <v>39</v>
      </c>
      <c r="C444" s="108" t="s">
        <v>44</v>
      </c>
      <c r="D444" s="41" t="s">
        <v>475</v>
      </c>
      <c r="E444" s="17"/>
      <c r="I444" s="20"/>
      <c r="J444" s="21" t="s">
        <v>439</v>
      </c>
      <c r="L444" s="23"/>
    </row>
    <row r="445" spans="1:15" x14ac:dyDescent="0.25">
      <c r="A445" s="24" t="s">
        <v>970</v>
      </c>
      <c r="B445" s="15" t="s">
        <v>216</v>
      </c>
      <c r="C445" s="108" t="s">
        <v>44</v>
      </c>
      <c r="D445" s="41" t="s">
        <v>475</v>
      </c>
      <c r="E445" s="17"/>
      <c r="I445" s="20">
        <v>573.5</v>
      </c>
      <c r="J445" s="21">
        <f>+SUM(I445/2)</f>
        <v>286.75</v>
      </c>
      <c r="K445" s="21">
        <f>+SUM(J445/3*2)</f>
        <v>191.16666666666666</v>
      </c>
      <c r="L445" s="20">
        <f>+SUM(J445/3)</f>
        <v>95.583333333333329</v>
      </c>
      <c r="N445" s="11"/>
    </row>
    <row r="446" spans="1:15" x14ac:dyDescent="0.25">
      <c r="A446" s="24" t="s">
        <v>970</v>
      </c>
      <c r="B446" s="15" t="s">
        <v>39</v>
      </c>
      <c r="C446" s="108" t="s">
        <v>44</v>
      </c>
      <c r="D446" s="41" t="s">
        <v>475</v>
      </c>
      <c r="E446" s="17"/>
      <c r="I446" s="20"/>
      <c r="L446" s="23"/>
    </row>
    <row r="447" spans="1:15" x14ac:dyDescent="0.25">
      <c r="A447" s="24" t="s">
        <v>971</v>
      </c>
      <c r="B447" s="15" t="s">
        <v>203</v>
      </c>
      <c r="C447" s="108" t="s">
        <v>44</v>
      </c>
      <c r="D447" s="41" t="s">
        <v>475</v>
      </c>
      <c r="E447" s="17"/>
      <c r="I447" s="20">
        <v>559.5</v>
      </c>
      <c r="J447" s="21">
        <f>+SUM(I447/2)</f>
        <v>279.75</v>
      </c>
      <c r="K447" s="21">
        <f>+SUM(J447/3*2)</f>
        <v>186.5</v>
      </c>
      <c r="L447" s="20">
        <f>+SUM(J447/3)</f>
        <v>93.25</v>
      </c>
      <c r="N447" s="11"/>
    </row>
    <row r="448" spans="1:15" x14ac:dyDescent="0.25">
      <c r="A448" s="24" t="s">
        <v>971</v>
      </c>
      <c r="B448" s="15" t="s">
        <v>39</v>
      </c>
      <c r="C448" s="108" t="s">
        <v>44</v>
      </c>
      <c r="D448" s="41" t="s">
        <v>475</v>
      </c>
      <c r="E448" s="17"/>
      <c r="I448" s="20"/>
      <c r="L448" s="23"/>
    </row>
    <row r="449" spans="1:15" x14ac:dyDescent="0.25">
      <c r="A449" s="24" t="s">
        <v>972</v>
      </c>
      <c r="B449" s="15" t="s">
        <v>217</v>
      </c>
      <c r="C449" s="108" t="s">
        <v>1</v>
      </c>
      <c r="D449" s="41" t="s">
        <v>602</v>
      </c>
      <c r="E449" s="17"/>
      <c r="I449" s="20">
        <v>2176</v>
      </c>
      <c r="J449" s="21">
        <f>+SUM(I449/2)</f>
        <v>1088</v>
      </c>
      <c r="K449" s="21">
        <f>+SUM(J449/3*2)</f>
        <v>725.33333333333337</v>
      </c>
      <c r="L449" s="20">
        <f>+SUM(J449/3)</f>
        <v>362.66666666666669</v>
      </c>
      <c r="N449" s="11"/>
    </row>
    <row r="450" spans="1:15" x14ac:dyDescent="0.25">
      <c r="A450" s="24" t="s">
        <v>972</v>
      </c>
      <c r="B450" s="15" t="s">
        <v>184</v>
      </c>
      <c r="C450" s="108" t="s">
        <v>1</v>
      </c>
      <c r="D450" s="41" t="s">
        <v>602</v>
      </c>
      <c r="E450" s="17"/>
      <c r="I450" s="20"/>
      <c r="K450" s="21"/>
      <c r="L450" s="20"/>
    </row>
    <row r="451" spans="1:15" x14ac:dyDescent="0.25">
      <c r="A451" s="24" t="s">
        <v>973</v>
      </c>
      <c r="B451" s="15" t="s">
        <v>218</v>
      </c>
      <c r="C451" s="19" t="s">
        <v>37</v>
      </c>
      <c r="D451" s="16" t="s">
        <v>470</v>
      </c>
      <c r="E451" s="17"/>
      <c r="I451" s="20">
        <v>208</v>
      </c>
      <c r="J451" s="21">
        <f>+SUM(I451/2)</f>
        <v>104</v>
      </c>
      <c r="K451" s="21">
        <f>+SUM(J451/3*2)</f>
        <v>69.333333333333329</v>
      </c>
      <c r="L451" s="20">
        <f>+SUM(J451/3)</f>
        <v>34.666666666666664</v>
      </c>
      <c r="N451" s="11"/>
    </row>
    <row r="452" spans="1:15" x14ac:dyDescent="0.25">
      <c r="A452" s="24" t="s">
        <v>973</v>
      </c>
      <c r="B452" s="15" t="s">
        <v>39</v>
      </c>
      <c r="C452" s="19" t="s">
        <v>37</v>
      </c>
      <c r="D452" s="16" t="s">
        <v>470</v>
      </c>
      <c r="E452" s="17"/>
      <c r="I452" s="20"/>
      <c r="L452" s="23"/>
    </row>
    <row r="453" spans="1:15" x14ac:dyDescent="0.25">
      <c r="A453" s="24" t="s">
        <v>974</v>
      </c>
      <c r="B453" s="15" t="s">
        <v>71</v>
      </c>
      <c r="C453" s="108" t="s">
        <v>603</v>
      </c>
      <c r="D453" s="41" t="s">
        <v>604</v>
      </c>
      <c r="E453" s="17"/>
      <c r="I453" s="20"/>
      <c r="K453" s="21"/>
      <c r="L453" s="20"/>
    </row>
    <row r="454" spans="1:15" x14ac:dyDescent="0.25">
      <c r="A454" s="24" t="s">
        <v>974</v>
      </c>
      <c r="B454" s="15" t="s">
        <v>219</v>
      </c>
      <c r="C454" s="108" t="s">
        <v>603</v>
      </c>
      <c r="D454" s="41" t="s">
        <v>604</v>
      </c>
      <c r="E454" s="17"/>
      <c r="I454" s="20"/>
      <c r="L454" s="23"/>
    </row>
    <row r="455" spans="1:15" x14ac:dyDescent="0.25">
      <c r="A455" s="24" t="s">
        <v>975</v>
      </c>
      <c r="B455" s="15" t="s">
        <v>220</v>
      </c>
      <c r="C455" s="108" t="s">
        <v>605</v>
      </c>
      <c r="D455" s="41" t="s">
        <v>221</v>
      </c>
      <c r="E455" s="17"/>
      <c r="I455" s="20">
        <v>2857</v>
      </c>
      <c r="J455" s="21">
        <f>+SUM(I455/2)</f>
        <v>1428.5</v>
      </c>
      <c r="K455" s="21">
        <f>+SUM(J455/3*2)</f>
        <v>952.33333333333337</v>
      </c>
      <c r="L455" s="20">
        <f>+SUM(J455/3)</f>
        <v>476.16666666666669</v>
      </c>
      <c r="N455" s="11"/>
    </row>
    <row r="456" spans="1:15" x14ac:dyDescent="0.25">
      <c r="A456" s="24" t="s">
        <v>975</v>
      </c>
      <c r="B456" s="15" t="s">
        <v>252</v>
      </c>
      <c r="C456" s="108" t="s">
        <v>605</v>
      </c>
      <c r="D456" s="41" t="s">
        <v>221</v>
      </c>
      <c r="E456" s="17"/>
      <c r="I456" s="20"/>
      <c r="L456" s="23"/>
    </row>
    <row r="457" spans="1:15" x14ac:dyDescent="0.25">
      <c r="A457" s="24" t="s">
        <v>976</v>
      </c>
      <c r="B457" s="15" t="s">
        <v>222</v>
      </c>
      <c r="C457" s="108" t="s">
        <v>607</v>
      </c>
      <c r="D457" s="41" t="s">
        <v>608</v>
      </c>
      <c r="E457" s="17"/>
      <c r="I457" s="20">
        <v>302.5</v>
      </c>
      <c r="J457" s="21">
        <f>+SUM(I457/2)</f>
        <v>151.25</v>
      </c>
      <c r="K457" s="21">
        <f>+SUM(J457/3*2)</f>
        <v>100.83333333333333</v>
      </c>
      <c r="L457" s="20">
        <f>+SUM(J457/3)</f>
        <v>50.416666666666664</v>
      </c>
      <c r="N457" s="11"/>
    </row>
    <row r="458" spans="1:15" x14ac:dyDescent="0.25">
      <c r="A458" s="24" t="s">
        <v>976</v>
      </c>
      <c r="B458" s="15" t="s">
        <v>223</v>
      </c>
      <c r="C458" s="108" t="s">
        <v>607</v>
      </c>
      <c r="D458" s="41" t="s">
        <v>608</v>
      </c>
      <c r="E458" s="17"/>
      <c r="I458" s="20">
        <v>363</v>
      </c>
      <c r="J458" s="21">
        <f>+SUM(I458/2)</f>
        <v>181.5</v>
      </c>
      <c r="K458" s="21">
        <f>+SUM(J458/3*2)</f>
        <v>121</v>
      </c>
      <c r="L458" s="20">
        <f>+SUM(J458/3)</f>
        <v>60.5</v>
      </c>
      <c r="N458" s="11"/>
    </row>
    <row r="459" spans="1:15" x14ac:dyDescent="0.25">
      <c r="A459" s="24" t="s">
        <v>976</v>
      </c>
      <c r="B459" s="15" t="s">
        <v>609</v>
      </c>
      <c r="C459" s="108" t="s">
        <v>607</v>
      </c>
      <c r="D459" s="41" t="s">
        <v>608</v>
      </c>
      <c r="E459" s="17"/>
      <c r="I459" s="20"/>
      <c r="L459" s="23"/>
      <c r="N459" s="11"/>
    </row>
    <row r="460" spans="1:15" x14ac:dyDescent="0.25">
      <c r="A460" s="24" t="s">
        <v>976</v>
      </c>
      <c r="B460" s="15" t="s">
        <v>39</v>
      </c>
      <c r="C460" s="108" t="s">
        <v>607</v>
      </c>
      <c r="D460" s="41" t="s">
        <v>608</v>
      </c>
      <c r="E460" s="17"/>
      <c r="I460" s="20"/>
      <c r="L460" s="23"/>
    </row>
    <row r="461" spans="1:15" x14ac:dyDescent="0.25">
      <c r="A461" s="24" t="s">
        <v>977</v>
      </c>
      <c r="B461" s="15" t="s">
        <v>610</v>
      </c>
      <c r="C461" s="108" t="s">
        <v>37</v>
      </c>
      <c r="D461" s="41" t="s">
        <v>470</v>
      </c>
      <c r="E461" s="17"/>
      <c r="I461" s="20"/>
      <c r="K461" s="21"/>
      <c r="L461" s="20"/>
      <c r="N461" s="11"/>
    </row>
    <row r="462" spans="1:15" x14ac:dyDescent="0.25">
      <c r="A462" s="24" t="s">
        <v>977</v>
      </c>
      <c r="B462" s="15" t="s">
        <v>39</v>
      </c>
      <c r="C462" s="108" t="s">
        <v>37</v>
      </c>
      <c r="D462" s="41" t="s">
        <v>470</v>
      </c>
      <c r="E462" s="17"/>
      <c r="I462" s="20"/>
      <c r="L462" s="23"/>
    </row>
    <row r="463" spans="1:15" s="3" customFormat="1" x14ac:dyDescent="0.25">
      <c r="A463" s="24" t="s">
        <v>978</v>
      </c>
      <c r="B463" s="15" t="s">
        <v>224</v>
      </c>
      <c r="C463" s="108" t="s">
        <v>612</v>
      </c>
      <c r="D463" s="41" t="s">
        <v>522</v>
      </c>
      <c r="E463" s="17"/>
      <c r="F463" s="18"/>
      <c r="G463" s="19"/>
      <c r="H463" s="16"/>
      <c r="I463" s="20">
        <v>29952</v>
      </c>
      <c r="J463" s="21">
        <f>+SUM(I463/2)</f>
        <v>14976</v>
      </c>
      <c r="K463" s="21">
        <f>+SUM(J463/3*2)</f>
        <v>9984</v>
      </c>
      <c r="L463" s="20">
        <f>+SUM(J463/3)</f>
        <v>4992</v>
      </c>
      <c r="M463" s="5"/>
      <c r="N463" s="11"/>
      <c r="O463" s="6"/>
    </row>
    <row r="464" spans="1:15" s="3" customFormat="1" x14ac:dyDescent="0.25">
      <c r="A464" s="24" t="s">
        <v>979</v>
      </c>
      <c r="B464" s="15" t="s">
        <v>225</v>
      </c>
      <c r="C464" s="108" t="s">
        <v>613</v>
      </c>
      <c r="D464" s="41" t="s">
        <v>614</v>
      </c>
      <c r="E464" s="17"/>
      <c r="F464" s="18"/>
      <c r="G464" s="19"/>
      <c r="H464" s="16"/>
      <c r="I464" s="20">
        <v>10336.5</v>
      </c>
      <c r="J464" s="21">
        <f>+SUM(I464/2)</f>
        <v>5168.25</v>
      </c>
      <c r="K464" s="21">
        <f>+SUM(J464/3*2)</f>
        <v>3445.5</v>
      </c>
      <c r="L464" s="20">
        <f>+SUM(J464/3)</f>
        <v>1722.75</v>
      </c>
      <c r="M464" s="5"/>
      <c r="N464" s="11"/>
      <c r="O464" s="6"/>
    </row>
    <row r="465" spans="1:14" x14ac:dyDescent="0.25">
      <c r="A465" s="24" t="s">
        <v>979</v>
      </c>
      <c r="B465" s="15" t="s">
        <v>253</v>
      </c>
      <c r="C465" s="108" t="s">
        <v>613</v>
      </c>
      <c r="D465" s="41" t="s">
        <v>614</v>
      </c>
      <c r="E465" s="17"/>
      <c r="I465" s="51"/>
      <c r="L465" s="23"/>
    </row>
    <row r="466" spans="1:14" x14ac:dyDescent="0.25">
      <c r="A466" s="24" t="s">
        <v>980</v>
      </c>
      <c r="B466" s="15" t="s">
        <v>611</v>
      </c>
      <c r="C466" s="108" t="s">
        <v>2</v>
      </c>
      <c r="D466" s="41" t="s">
        <v>606</v>
      </c>
      <c r="E466" s="17" t="s">
        <v>16</v>
      </c>
      <c r="F466" s="18">
        <v>320.5</v>
      </c>
      <c r="G466" s="19" t="s">
        <v>37</v>
      </c>
      <c r="H466" s="16" t="s">
        <v>393</v>
      </c>
      <c r="I466" s="20">
        <v>601.5</v>
      </c>
      <c r="J466" s="21">
        <f>+SUM(I466/2*3)</f>
        <v>902.25</v>
      </c>
      <c r="K466" s="21">
        <f>+SUM(I466)</f>
        <v>601.5</v>
      </c>
      <c r="L466" s="20">
        <f>+SUM(I466/2)</f>
        <v>300.75</v>
      </c>
      <c r="N466" s="11"/>
    </row>
    <row r="467" spans="1:14" x14ac:dyDescent="0.25">
      <c r="A467" s="24" t="s">
        <v>980</v>
      </c>
      <c r="B467" s="15" t="s">
        <v>39</v>
      </c>
      <c r="C467" s="108" t="s">
        <v>37</v>
      </c>
      <c r="D467" s="41" t="s">
        <v>470</v>
      </c>
      <c r="E467" s="17"/>
      <c r="I467" s="20"/>
      <c r="L467" s="23"/>
    </row>
    <row r="468" spans="1:14" x14ac:dyDescent="0.25">
      <c r="A468" s="24" t="s">
        <v>981</v>
      </c>
      <c r="B468" s="15" t="s">
        <v>226</v>
      </c>
      <c r="C468" s="108" t="s">
        <v>616</v>
      </c>
      <c r="D468" s="41" t="s">
        <v>615</v>
      </c>
      <c r="E468" s="17" t="s">
        <v>16</v>
      </c>
      <c r="F468" s="18">
        <v>179</v>
      </c>
      <c r="G468" s="19" t="s">
        <v>37</v>
      </c>
      <c r="H468" s="16" t="s">
        <v>393</v>
      </c>
      <c r="I468" s="20">
        <v>130163.5</v>
      </c>
      <c r="J468" s="21">
        <f>+SUM(I468/2*3)</f>
        <v>195245.25</v>
      </c>
      <c r="K468" s="21">
        <f>+SUM(I468)</f>
        <v>130163.5</v>
      </c>
      <c r="L468" s="20">
        <f>+SUM(I468/2)</f>
        <v>65081.75</v>
      </c>
      <c r="N468" s="11"/>
    </row>
    <row r="469" spans="1:14" x14ac:dyDescent="0.25">
      <c r="A469" s="24" t="s">
        <v>981</v>
      </c>
      <c r="B469" s="15" t="s">
        <v>402</v>
      </c>
      <c r="C469" s="108" t="s">
        <v>616</v>
      </c>
      <c r="D469" s="41" t="s">
        <v>615</v>
      </c>
      <c r="E469" s="17" t="s">
        <v>16</v>
      </c>
      <c r="F469" s="18">
        <v>111.5</v>
      </c>
      <c r="G469" s="19" t="s">
        <v>37</v>
      </c>
      <c r="H469" s="16" t="s">
        <v>393</v>
      </c>
      <c r="I469" s="20">
        <v>104040.5</v>
      </c>
      <c r="J469" s="21">
        <f>+SUM(I469/2*3)</f>
        <v>156060.75</v>
      </c>
      <c r="K469" s="21">
        <f>+SUM(I469)</f>
        <v>104040.5</v>
      </c>
      <c r="L469" s="20">
        <f>+SUM(I469/2)</f>
        <v>52020.25</v>
      </c>
      <c r="N469" s="11"/>
    </row>
    <row r="470" spans="1:14" x14ac:dyDescent="0.25">
      <c r="A470" s="24" t="s">
        <v>981</v>
      </c>
      <c r="B470" s="15" t="s">
        <v>227</v>
      </c>
      <c r="C470" s="107" t="s">
        <v>616</v>
      </c>
      <c r="D470" s="40" t="s">
        <v>615</v>
      </c>
      <c r="E470" s="30" t="s">
        <v>16</v>
      </c>
      <c r="F470" s="31">
        <v>89.5</v>
      </c>
      <c r="G470" s="32" t="s">
        <v>37</v>
      </c>
      <c r="H470" s="26" t="s">
        <v>393</v>
      </c>
      <c r="I470" s="33">
        <v>65081.75</v>
      </c>
      <c r="J470" s="34">
        <f>+SUM(I470/2*3)</f>
        <v>97622.625</v>
      </c>
      <c r="K470" s="34">
        <f>+SUM(I470)</f>
        <v>65081.75</v>
      </c>
      <c r="L470" s="33">
        <f>+SUM(I470/2)</f>
        <v>32540.875</v>
      </c>
      <c r="M470" s="13"/>
      <c r="N470" s="11"/>
    </row>
    <row r="471" spans="1:14" x14ac:dyDescent="0.25">
      <c r="A471" s="24" t="s">
        <v>981</v>
      </c>
      <c r="B471" s="15" t="s">
        <v>228</v>
      </c>
      <c r="C471" s="107" t="s">
        <v>616</v>
      </c>
      <c r="D471" s="40" t="s">
        <v>615</v>
      </c>
      <c r="E471" s="30" t="s">
        <v>16</v>
      </c>
      <c r="F471" s="31">
        <v>89.5</v>
      </c>
      <c r="G471" s="32" t="s">
        <v>37</v>
      </c>
      <c r="H471" s="26" t="s">
        <v>393</v>
      </c>
      <c r="I471" s="33">
        <v>65081.75</v>
      </c>
      <c r="J471" s="34">
        <f>+SUM(I471/2*3)</f>
        <v>97622.625</v>
      </c>
      <c r="K471" s="34">
        <f>+SUM(I471)</f>
        <v>65081.75</v>
      </c>
      <c r="L471" s="33">
        <f>+SUM(I471/2)</f>
        <v>32540.875</v>
      </c>
    </row>
    <row r="472" spans="1:14" x14ac:dyDescent="0.25">
      <c r="A472" s="24" t="s">
        <v>982</v>
      </c>
      <c r="B472" s="15" t="s">
        <v>229</v>
      </c>
      <c r="C472" s="19" t="s">
        <v>617</v>
      </c>
      <c r="D472" s="16" t="s">
        <v>618</v>
      </c>
      <c r="E472" s="17"/>
      <c r="I472" s="20">
        <v>8407.5</v>
      </c>
      <c r="J472" s="21">
        <f>+SUM(I472/2)</f>
        <v>4203.75</v>
      </c>
      <c r="K472" s="21">
        <f>+SUM(J472/3*2)</f>
        <v>2802.5</v>
      </c>
      <c r="L472" s="20">
        <f>+SUM(J472/3)</f>
        <v>1401.25</v>
      </c>
      <c r="N472" s="11"/>
    </row>
    <row r="473" spans="1:14" x14ac:dyDescent="0.25">
      <c r="A473" s="24" t="s">
        <v>982</v>
      </c>
      <c r="B473" s="15" t="s">
        <v>230</v>
      </c>
      <c r="C473" s="19" t="s">
        <v>617</v>
      </c>
      <c r="D473" s="16" t="s">
        <v>618</v>
      </c>
      <c r="E473" s="17"/>
      <c r="I473" s="20">
        <v>4042.5</v>
      </c>
      <c r="J473" s="21">
        <f>+SUM(I473/2)</f>
        <v>2021.25</v>
      </c>
      <c r="K473" s="21">
        <f>+SUM(J473/3*2)</f>
        <v>1347.5</v>
      </c>
      <c r="L473" s="20">
        <f>+SUM(J473/3)</f>
        <v>673.75</v>
      </c>
      <c r="N473" s="11"/>
    </row>
    <row r="474" spans="1:14" x14ac:dyDescent="0.25">
      <c r="A474" s="24" t="s">
        <v>983</v>
      </c>
      <c r="B474" s="15" t="s">
        <v>74</v>
      </c>
      <c r="C474" s="108" t="s">
        <v>590</v>
      </c>
      <c r="D474" s="41" t="s">
        <v>489</v>
      </c>
      <c r="E474" s="17"/>
      <c r="I474" s="20"/>
      <c r="K474" s="21"/>
      <c r="L474" s="20"/>
      <c r="N474" s="11"/>
    </row>
    <row r="475" spans="1:14" x14ac:dyDescent="0.25">
      <c r="A475" s="24" t="s">
        <v>983</v>
      </c>
      <c r="B475" s="15" t="s">
        <v>39</v>
      </c>
      <c r="C475" s="108" t="s">
        <v>590</v>
      </c>
      <c r="D475" s="41" t="s">
        <v>489</v>
      </c>
      <c r="E475" s="17"/>
      <c r="I475" s="20"/>
      <c r="L475" s="23"/>
    </row>
    <row r="476" spans="1:14" x14ac:dyDescent="0.25">
      <c r="A476" s="24" t="s">
        <v>984</v>
      </c>
      <c r="B476" s="15" t="s">
        <v>232</v>
      </c>
      <c r="C476" s="108" t="s">
        <v>3</v>
      </c>
      <c r="D476" s="41" t="s">
        <v>619</v>
      </c>
      <c r="E476" s="17"/>
      <c r="I476" s="20">
        <v>419.5</v>
      </c>
      <c r="J476" s="21">
        <f>+SUM(I476/2)</f>
        <v>209.75</v>
      </c>
      <c r="K476" s="21">
        <f>+SUM(J476/3*2)</f>
        <v>139.83333333333334</v>
      </c>
      <c r="L476" s="20">
        <f>+SUM(J476/3)</f>
        <v>69.916666666666671</v>
      </c>
      <c r="N476" s="11"/>
    </row>
    <row r="477" spans="1:14" x14ac:dyDescent="0.25">
      <c r="A477" s="24" t="s">
        <v>984</v>
      </c>
      <c r="B477" s="15" t="s">
        <v>39</v>
      </c>
      <c r="C477" s="108" t="s">
        <v>3</v>
      </c>
      <c r="D477" s="41" t="s">
        <v>619</v>
      </c>
      <c r="E477" s="17"/>
      <c r="I477" s="20"/>
      <c r="L477" s="23"/>
    </row>
    <row r="478" spans="1:14" x14ac:dyDescent="0.25">
      <c r="A478" s="24" t="s">
        <v>985</v>
      </c>
      <c r="B478" s="15" t="s">
        <v>233</v>
      </c>
      <c r="C478" s="108" t="s">
        <v>620</v>
      </c>
      <c r="D478" s="41" t="s">
        <v>621</v>
      </c>
      <c r="E478" s="17" t="s">
        <v>394</v>
      </c>
      <c r="F478" s="18">
        <v>281.5</v>
      </c>
      <c r="G478" s="19" t="s">
        <v>37</v>
      </c>
      <c r="H478" s="16" t="s">
        <v>393</v>
      </c>
      <c r="I478" s="20">
        <v>1284.5</v>
      </c>
      <c r="J478" s="34">
        <f>+SUM(I478)</f>
        <v>1284.5</v>
      </c>
      <c r="K478" s="34">
        <f>+SUM(I478/3*2)</f>
        <v>856.33333333333337</v>
      </c>
      <c r="L478" s="33">
        <f>+SUM(I478/3)</f>
        <v>428.16666666666669</v>
      </c>
      <c r="N478" s="11"/>
    </row>
    <row r="479" spans="1:14" x14ac:dyDescent="0.25">
      <c r="A479" s="24" t="s">
        <v>985</v>
      </c>
      <c r="B479" s="15" t="s">
        <v>375</v>
      </c>
      <c r="C479" s="108" t="s">
        <v>620</v>
      </c>
      <c r="D479" s="41" t="s">
        <v>621</v>
      </c>
      <c r="E479" s="17"/>
      <c r="I479" s="20">
        <v>2127.5</v>
      </c>
      <c r="J479" s="34">
        <f>+SUM(I479/2)</f>
        <v>1063.75</v>
      </c>
      <c r="K479" s="34">
        <f>+SUM(J479/3*2)</f>
        <v>709.16666666666663</v>
      </c>
      <c r="L479" s="33">
        <f>+SUM(J479/3)</f>
        <v>354.58333333333331</v>
      </c>
      <c r="N479" s="11"/>
    </row>
    <row r="480" spans="1:14" x14ac:dyDescent="0.25">
      <c r="A480" s="24" t="s">
        <v>985</v>
      </c>
      <c r="B480" s="15" t="s">
        <v>109</v>
      </c>
      <c r="C480" s="108" t="s">
        <v>620</v>
      </c>
      <c r="D480" s="41" t="s">
        <v>621</v>
      </c>
      <c r="E480" s="17"/>
      <c r="I480" s="20"/>
      <c r="K480" s="21"/>
      <c r="L480" s="20"/>
    </row>
    <row r="481" spans="1:14" x14ac:dyDescent="0.25">
      <c r="A481" s="24" t="s">
        <v>986</v>
      </c>
      <c r="B481" s="15" t="s">
        <v>234</v>
      </c>
      <c r="C481" s="108" t="s">
        <v>622</v>
      </c>
      <c r="D481" s="41" t="s">
        <v>479</v>
      </c>
      <c r="E481" s="17"/>
      <c r="I481" s="20"/>
      <c r="L481" s="23"/>
    </row>
    <row r="482" spans="1:14" x14ac:dyDescent="0.25">
      <c r="A482" s="24" t="s">
        <v>986</v>
      </c>
      <c r="B482" s="15" t="s">
        <v>39</v>
      </c>
      <c r="C482" s="108" t="s">
        <v>622</v>
      </c>
      <c r="D482" s="41" t="s">
        <v>479</v>
      </c>
      <c r="E482" s="17"/>
      <c r="I482" s="20"/>
      <c r="L482" s="23"/>
    </row>
    <row r="483" spans="1:14" x14ac:dyDescent="0.25">
      <c r="A483" s="24" t="s">
        <v>987</v>
      </c>
      <c r="B483" s="15" t="s">
        <v>235</v>
      </c>
      <c r="C483" s="108" t="s">
        <v>624</v>
      </c>
      <c r="D483" s="41" t="s">
        <v>623</v>
      </c>
      <c r="E483" s="17"/>
      <c r="I483" s="20">
        <v>310</v>
      </c>
      <c r="J483" s="21">
        <f>+SUM(I483/2)</f>
        <v>155</v>
      </c>
      <c r="K483" s="21">
        <f>+SUM(J483/3*2)</f>
        <v>103.33333333333333</v>
      </c>
      <c r="L483" s="20">
        <f>+SUM(J483/3)</f>
        <v>51.666666666666664</v>
      </c>
      <c r="N483" s="11"/>
    </row>
    <row r="484" spans="1:14" x14ac:dyDescent="0.25">
      <c r="A484" s="24" t="s">
        <v>987</v>
      </c>
      <c r="B484" s="15" t="s">
        <v>39</v>
      </c>
      <c r="C484" s="108" t="s">
        <v>624</v>
      </c>
      <c r="D484" s="41" t="s">
        <v>623</v>
      </c>
      <c r="E484" s="17"/>
      <c r="I484" s="20"/>
      <c r="L484" s="23"/>
    </row>
    <row r="485" spans="1:14" x14ac:dyDescent="0.25">
      <c r="A485" s="24" t="s">
        <v>988</v>
      </c>
      <c r="B485" s="15" t="s">
        <v>236</v>
      </c>
      <c r="C485" s="32" t="s">
        <v>353</v>
      </c>
      <c r="D485" s="26" t="s">
        <v>625</v>
      </c>
      <c r="E485" s="17" t="s">
        <v>16</v>
      </c>
      <c r="F485" s="18">
        <v>160</v>
      </c>
      <c r="G485" s="19" t="s">
        <v>55</v>
      </c>
      <c r="H485" s="16" t="s">
        <v>393</v>
      </c>
      <c r="I485" s="20">
        <v>239.5</v>
      </c>
      <c r="J485" s="21">
        <f>+SUM(I485/2*3)</f>
        <v>359.25</v>
      </c>
      <c r="K485" s="21">
        <f>+SUM(I485)</f>
        <v>239.5</v>
      </c>
      <c r="L485" s="20">
        <f>+SUM(I485/2)</f>
        <v>119.75</v>
      </c>
      <c r="N485" s="11"/>
    </row>
    <row r="486" spans="1:14" x14ac:dyDescent="0.25">
      <c r="A486" s="24" t="s">
        <v>988</v>
      </c>
      <c r="B486" s="15" t="s">
        <v>237</v>
      </c>
      <c r="C486" s="32" t="s">
        <v>353</v>
      </c>
      <c r="D486" s="26" t="s">
        <v>625</v>
      </c>
      <c r="E486" s="17" t="s">
        <v>16</v>
      </c>
      <c r="F486" s="18">
        <v>136</v>
      </c>
      <c r="G486" s="19" t="s">
        <v>55</v>
      </c>
      <c r="H486" s="16" t="s">
        <v>393</v>
      </c>
      <c r="I486" s="20">
        <v>188</v>
      </c>
      <c r="J486" s="21">
        <f>+SUM(I486/2*3)</f>
        <v>282</v>
      </c>
      <c r="K486" s="21">
        <f>+SUM(I486)</f>
        <v>188</v>
      </c>
      <c r="L486" s="20">
        <f>+SUM(I486/2)</f>
        <v>94</v>
      </c>
      <c r="N486" s="11"/>
    </row>
    <row r="487" spans="1:14" x14ac:dyDescent="0.25">
      <c r="A487" s="24" t="s">
        <v>988</v>
      </c>
      <c r="B487" s="15" t="s">
        <v>238</v>
      </c>
      <c r="C487" s="32" t="s">
        <v>353</v>
      </c>
      <c r="D487" s="26" t="s">
        <v>625</v>
      </c>
      <c r="E487" s="17" t="s">
        <v>16</v>
      </c>
      <c r="F487" s="18">
        <v>198</v>
      </c>
      <c r="G487" s="19" t="s">
        <v>55</v>
      </c>
      <c r="H487" s="16" t="s">
        <v>393</v>
      </c>
      <c r="I487" s="20">
        <v>194</v>
      </c>
      <c r="J487" s="21">
        <f>+SUM(I487/2*3)</f>
        <v>291</v>
      </c>
      <c r="K487" s="21">
        <f>+SUM(I487)</f>
        <v>194</v>
      </c>
      <c r="L487" s="20">
        <f>+SUM(I487/2)</f>
        <v>97</v>
      </c>
      <c r="N487" s="11"/>
    </row>
    <row r="488" spans="1:14" x14ac:dyDescent="0.25">
      <c r="A488" s="24" t="s">
        <v>988</v>
      </c>
      <c r="B488" s="15" t="s">
        <v>43</v>
      </c>
      <c r="C488" s="32" t="s">
        <v>353</v>
      </c>
      <c r="D488" s="26" t="s">
        <v>625</v>
      </c>
      <c r="E488" s="27" t="s">
        <v>16</v>
      </c>
      <c r="F488" s="31">
        <v>120</v>
      </c>
      <c r="G488" s="32" t="s">
        <v>55</v>
      </c>
      <c r="H488" s="26" t="s">
        <v>393</v>
      </c>
      <c r="I488" s="33">
        <v>179.63</v>
      </c>
      <c r="J488" s="34">
        <f>+SUM(I488/2*3)</f>
        <v>269.44499999999999</v>
      </c>
      <c r="K488" s="34">
        <f>+SUM(I488)</f>
        <v>179.63</v>
      </c>
      <c r="L488" s="33">
        <f>+SUM(I488/2)</f>
        <v>89.814999999999998</v>
      </c>
    </row>
    <row r="489" spans="1:14" x14ac:dyDescent="0.25">
      <c r="A489" s="24" t="s">
        <v>989</v>
      </c>
      <c r="B489" s="15" t="s">
        <v>239</v>
      </c>
      <c r="C489" s="108" t="s">
        <v>626</v>
      </c>
      <c r="D489" s="41" t="s">
        <v>627</v>
      </c>
      <c r="E489" s="17" t="s">
        <v>16</v>
      </c>
      <c r="F489" s="18">
        <v>72.5</v>
      </c>
      <c r="G489" s="19" t="s">
        <v>37</v>
      </c>
      <c r="H489" s="16" t="s">
        <v>393</v>
      </c>
      <c r="I489" s="20">
        <v>143</v>
      </c>
      <c r="J489" s="21">
        <f>+SUM(I489/2*3)</f>
        <v>214.5</v>
      </c>
      <c r="K489" s="21">
        <f>+SUM(I489)</f>
        <v>143</v>
      </c>
      <c r="L489" s="20">
        <f>+SUM(I489/2)</f>
        <v>71.5</v>
      </c>
      <c r="N489" s="11"/>
    </row>
    <row r="490" spans="1:14" x14ac:dyDescent="0.25">
      <c r="A490" s="24" t="s">
        <v>989</v>
      </c>
      <c r="B490" s="15" t="s">
        <v>39</v>
      </c>
      <c r="C490" s="108" t="s">
        <v>626</v>
      </c>
      <c r="D490" s="41" t="s">
        <v>627</v>
      </c>
      <c r="E490" s="17"/>
      <c r="I490" s="20"/>
      <c r="L490" s="23"/>
    </row>
    <row r="491" spans="1:14" x14ac:dyDescent="0.25">
      <c r="A491" s="24" t="s">
        <v>990</v>
      </c>
      <c r="B491" s="15" t="s">
        <v>240</v>
      </c>
      <c r="C491" s="108" t="s">
        <v>37</v>
      </c>
      <c r="D491" s="41" t="s">
        <v>470</v>
      </c>
      <c r="E491" s="17"/>
      <c r="I491" s="20">
        <v>267.5</v>
      </c>
      <c r="J491" s="21">
        <f>+SUM(I491/2)</f>
        <v>133.75</v>
      </c>
      <c r="K491" s="21">
        <f>+SUM(J491/3*2)</f>
        <v>89.166666666666671</v>
      </c>
      <c r="L491" s="20">
        <f>+SUM(J491/3)</f>
        <v>44.583333333333336</v>
      </c>
      <c r="N491" s="11"/>
    </row>
    <row r="492" spans="1:14" x14ac:dyDescent="0.25">
      <c r="A492" s="24" t="s">
        <v>990</v>
      </c>
      <c r="B492" s="15" t="s">
        <v>39</v>
      </c>
      <c r="C492" s="108" t="s">
        <v>37</v>
      </c>
      <c r="D492" s="41" t="s">
        <v>470</v>
      </c>
      <c r="E492" s="17"/>
      <c r="I492" s="20"/>
      <c r="L492" s="23"/>
    </row>
    <row r="493" spans="1:14" x14ac:dyDescent="0.25">
      <c r="A493" s="24" t="s">
        <v>991</v>
      </c>
      <c r="B493" s="15" t="s">
        <v>72</v>
      </c>
      <c r="C493" s="108" t="s">
        <v>350</v>
      </c>
      <c r="D493" s="41" t="s">
        <v>480</v>
      </c>
      <c r="E493" s="17"/>
      <c r="I493" s="20"/>
      <c r="K493" s="21"/>
      <c r="L493" s="20"/>
    </row>
    <row r="494" spans="1:14" x14ac:dyDescent="0.25">
      <c r="A494" s="24" t="s">
        <v>991</v>
      </c>
      <c r="B494" s="15" t="s">
        <v>39</v>
      </c>
      <c r="C494" s="108" t="s">
        <v>350</v>
      </c>
      <c r="D494" s="41" t="s">
        <v>480</v>
      </c>
      <c r="E494" s="17"/>
      <c r="I494" s="20"/>
      <c r="L494" s="23"/>
    </row>
    <row r="495" spans="1:14" x14ac:dyDescent="0.25">
      <c r="A495" s="24" t="s">
        <v>992</v>
      </c>
      <c r="B495" s="15" t="s">
        <v>241</v>
      </c>
      <c r="C495" s="19" t="s">
        <v>37</v>
      </c>
      <c r="D495" s="16" t="s">
        <v>470</v>
      </c>
      <c r="E495" s="17"/>
      <c r="I495" s="20">
        <v>172</v>
      </c>
      <c r="J495" s="21">
        <f>+SUM(I495/2)</f>
        <v>86</v>
      </c>
      <c r="K495" s="21">
        <f>+SUM(J495/3*2)</f>
        <v>57.333333333333336</v>
      </c>
      <c r="L495" s="20">
        <f>+SUM(J495/3)</f>
        <v>28.666666666666668</v>
      </c>
      <c r="N495" s="11"/>
    </row>
    <row r="496" spans="1:14" x14ac:dyDescent="0.25">
      <c r="A496" s="24" t="s">
        <v>992</v>
      </c>
      <c r="B496" s="15" t="s">
        <v>39</v>
      </c>
      <c r="C496" s="19" t="s">
        <v>37</v>
      </c>
      <c r="D496" s="16" t="s">
        <v>470</v>
      </c>
      <c r="E496" s="17"/>
      <c r="I496" s="20"/>
      <c r="L496" s="23"/>
    </row>
    <row r="497" spans="1:15" s="3" customFormat="1" x14ac:dyDescent="0.25">
      <c r="A497" s="24" t="s">
        <v>993</v>
      </c>
      <c r="B497" s="15" t="s">
        <v>242</v>
      </c>
      <c r="C497" s="19" t="s">
        <v>4</v>
      </c>
      <c r="D497" s="16" t="s">
        <v>628</v>
      </c>
      <c r="E497" s="17" t="s">
        <v>16</v>
      </c>
      <c r="F497" s="18">
        <v>219</v>
      </c>
      <c r="G497" s="19" t="s">
        <v>55</v>
      </c>
      <c r="H497" s="16" t="s">
        <v>393</v>
      </c>
      <c r="I497" s="20">
        <v>554.5</v>
      </c>
      <c r="J497" s="21">
        <f>+SUM(I497/2*3)</f>
        <v>831.75</v>
      </c>
      <c r="K497" s="21">
        <f>+SUM(I497)</f>
        <v>554.5</v>
      </c>
      <c r="L497" s="20">
        <f>+SUM(I497/2)</f>
        <v>277.25</v>
      </c>
      <c r="M497" s="5"/>
      <c r="N497" s="11"/>
      <c r="O497" s="6"/>
    </row>
    <row r="498" spans="1:15" s="3" customFormat="1" x14ac:dyDescent="0.25">
      <c r="A498" s="24" t="s">
        <v>993</v>
      </c>
      <c r="B498" s="15" t="s">
        <v>391</v>
      </c>
      <c r="C498" s="19" t="s">
        <v>4</v>
      </c>
      <c r="D498" s="16" t="s">
        <v>628</v>
      </c>
      <c r="E498" s="17" t="s">
        <v>16</v>
      </c>
      <c r="F498" s="18">
        <v>219</v>
      </c>
      <c r="G498" s="19" t="s">
        <v>55</v>
      </c>
      <c r="H498" s="16" t="s">
        <v>393</v>
      </c>
      <c r="I498" s="20">
        <v>554.5</v>
      </c>
      <c r="J498" s="21">
        <f>+SUM(I498/2*3)</f>
        <v>831.75</v>
      </c>
      <c r="K498" s="21">
        <f>+SUM(I498)</f>
        <v>554.5</v>
      </c>
      <c r="L498" s="20">
        <f>+SUM(I498/2)</f>
        <v>277.25</v>
      </c>
      <c r="M498" s="5"/>
      <c r="N498" s="11"/>
      <c r="O498" s="6"/>
    </row>
    <row r="499" spans="1:15" x14ac:dyDescent="0.25">
      <c r="A499" s="24" t="s">
        <v>994</v>
      </c>
      <c r="B499" s="15" t="s">
        <v>243</v>
      </c>
      <c r="C499" s="108" t="s">
        <v>630</v>
      </c>
      <c r="D499" s="41" t="s">
        <v>629</v>
      </c>
      <c r="E499" s="17"/>
      <c r="I499" s="20">
        <v>1046.5</v>
      </c>
      <c r="J499" s="21">
        <f>+SUM(I499/2)</f>
        <v>523.25</v>
      </c>
      <c r="K499" s="21">
        <f>+SUM(J499/3*2)</f>
        <v>348.83333333333331</v>
      </c>
      <c r="L499" s="20">
        <f>+SUM(J499/3)</f>
        <v>174.41666666666666</v>
      </c>
      <c r="N499" s="11"/>
    </row>
    <row r="500" spans="1:15" x14ac:dyDescent="0.25">
      <c r="A500" s="24" t="s">
        <v>994</v>
      </c>
      <c r="B500" s="15" t="s">
        <v>244</v>
      </c>
      <c r="C500" s="108" t="s">
        <v>630</v>
      </c>
      <c r="D500" s="41" t="s">
        <v>629</v>
      </c>
      <c r="E500" s="17"/>
      <c r="I500" s="20">
        <v>1564</v>
      </c>
      <c r="J500" s="21">
        <f>+SUM(I500/2)</f>
        <v>782</v>
      </c>
      <c r="K500" s="21">
        <f>+SUM(J500/3*2)</f>
        <v>521.33333333333337</v>
      </c>
      <c r="L500" s="20">
        <f>+SUM(J500/3)</f>
        <v>260.66666666666669</v>
      </c>
      <c r="N500" s="11"/>
    </row>
    <row r="501" spans="1:15" x14ac:dyDescent="0.25">
      <c r="A501" s="24" t="s">
        <v>994</v>
      </c>
      <c r="B501" s="15" t="s">
        <v>39</v>
      </c>
      <c r="C501" s="108" t="s">
        <v>630</v>
      </c>
      <c r="D501" s="41" t="s">
        <v>629</v>
      </c>
      <c r="E501" s="17"/>
      <c r="I501" s="20"/>
      <c r="L501" s="23"/>
    </row>
    <row r="502" spans="1:15" x14ac:dyDescent="0.25">
      <c r="A502" s="24" t="s">
        <v>995</v>
      </c>
      <c r="C502" s="108"/>
      <c r="D502" s="41"/>
      <c r="E502" s="17"/>
      <c r="I502" s="20"/>
      <c r="L502" s="23"/>
    </row>
    <row r="503" spans="1:15" x14ac:dyDescent="0.25">
      <c r="A503" s="24" t="s">
        <v>996</v>
      </c>
      <c r="B503" s="15" t="s">
        <v>245</v>
      </c>
      <c r="C503" s="19" t="s">
        <v>37</v>
      </c>
      <c r="D503" s="16" t="s">
        <v>470</v>
      </c>
      <c r="E503" s="17"/>
      <c r="I503" s="20">
        <v>264</v>
      </c>
      <c r="J503" s="21">
        <f>+SUM(I503/2)</f>
        <v>132</v>
      </c>
      <c r="K503" s="21">
        <f>+SUM(J503/3*2)</f>
        <v>88</v>
      </c>
      <c r="L503" s="20">
        <f>+SUM(J503/3)</f>
        <v>44</v>
      </c>
      <c r="N503" s="11"/>
    </row>
    <row r="504" spans="1:15" x14ac:dyDescent="0.25">
      <c r="A504" s="24" t="s">
        <v>996</v>
      </c>
      <c r="B504" s="15" t="s">
        <v>39</v>
      </c>
      <c r="C504" s="19" t="s">
        <v>37</v>
      </c>
      <c r="D504" s="16" t="s">
        <v>470</v>
      </c>
      <c r="E504" s="17"/>
      <c r="I504" s="20"/>
      <c r="L504" s="23"/>
    </row>
    <row r="505" spans="1:15" x14ac:dyDescent="0.25">
      <c r="A505" s="24" t="s">
        <v>997</v>
      </c>
      <c r="E505" s="17"/>
      <c r="I505" s="20"/>
      <c r="L505" s="23"/>
    </row>
    <row r="506" spans="1:15" x14ac:dyDescent="0.25">
      <c r="A506" s="24" t="s">
        <v>998</v>
      </c>
      <c r="B506" s="24" t="s">
        <v>292</v>
      </c>
      <c r="C506" s="108"/>
      <c r="D506" s="41"/>
      <c r="E506" s="17"/>
      <c r="I506" s="20"/>
      <c r="L506" s="23"/>
    </row>
    <row r="507" spans="1:15" x14ac:dyDescent="0.25">
      <c r="A507" s="24" t="s">
        <v>998</v>
      </c>
      <c r="B507" s="15" t="s">
        <v>293</v>
      </c>
      <c r="C507" s="108" t="s">
        <v>37</v>
      </c>
      <c r="D507" s="16" t="s">
        <v>470</v>
      </c>
      <c r="E507" s="17"/>
      <c r="I507" s="20">
        <v>225.5</v>
      </c>
      <c r="J507" s="21">
        <f>+SUM(I507/2)</f>
        <v>112.75</v>
      </c>
      <c r="K507" s="21">
        <f>+SUM(J507/3*2)</f>
        <v>75.166666666666671</v>
      </c>
      <c r="L507" s="20">
        <f>+SUM(J507/3)</f>
        <v>37.583333333333336</v>
      </c>
      <c r="N507" s="11"/>
    </row>
    <row r="508" spans="1:15" x14ac:dyDescent="0.25">
      <c r="A508" s="24" t="s">
        <v>998</v>
      </c>
      <c r="B508" s="15" t="s">
        <v>204</v>
      </c>
      <c r="C508" s="108" t="s">
        <v>37</v>
      </c>
      <c r="D508" s="16" t="s">
        <v>470</v>
      </c>
      <c r="E508" s="17"/>
      <c r="I508" s="20">
        <v>336.5</v>
      </c>
      <c r="J508" s="21">
        <f>+SUM(I508/2)</f>
        <v>168.25</v>
      </c>
      <c r="K508" s="21">
        <f>+SUM(J508/3*2)</f>
        <v>112.16666666666667</v>
      </c>
      <c r="L508" s="20">
        <f>+SUM(J508/3)</f>
        <v>56.083333333333336</v>
      </c>
      <c r="N508" s="11"/>
    </row>
    <row r="509" spans="1:15" x14ac:dyDescent="0.25">
      <c r="A509" s="24" t="s">
        <v>998</v>
      </c>
      <c r="B509" s="15" t="s">
        <v>294</v>
      </c>
      <c r="C509" s="108" t="s">
        <v>37</v>
      </c>
      <c r="D509" s="16" t="s">
        <v>470</v>
      </c>
      <c r="E509" s="17"/>
      <c r="I509" s="20">
        <v>310.5</v>
      </c>
      <c r="J509" s="21">
        <f>+SUM(I509/2)</f>
        <v>155.25</v>
      </c>
      <c r="K509" s="21">
        <f>+SUM(J509/3*2)</f>
        <v>103.5</v>
      </c>
      <c r="L509" s="20">
        <f>+SUM(J509/3)</f>
        <v>51.75</v>
      </c>
      <c r="N509" s="11"/>
    </row>
    <row r="510" spans="1:15" x14ac:dyDescent="0.25">
      <c r="A510" s="24" t="s">
        <v>998</v>
      </c>
      <c r="B510" s="15" t="s">
        <v>295</v>
      </c>
      <c r="C510" s="108" t="s">
        <v>37</v>
      </c>
      <c r="D510" s="16" t="s">
        <v>470</v>
      </c>
      <c r="E510" s="17" t="s">
        <v>296</v>
      </c>
      <c r="H510" s="16" t="s">
        <v>393</v>
      </c>
      <c r="I510" s="20">
        <v>112.5</v>
      </c>
      <c r="J510" s="21">
        <f>+SUM(I510)</f>
        <v>112.5</v>
      </c>
      <c r="K510" s="21">
        <f>+SUM(I510/3*2)</f>
        <v>75</v>
      </c>
      <c r="L510" s="20">
        <f>+SUM(I510/3)</f>
        <v>37.5</v>
      </c>
      <c r="N510" s="11"/>
    </row>
    <row r="511" spans="1:15" x14ac:dyDescent="0.25">
      <c r="A511" s="24" t="s">
        <v>998</v>
      </c>
      <c r="B511" s="15" t="s">
        <v>297</v>
      </c>
      <c r="C511" s="108" t="s">
        <v>37</v>
      </c>
      <c r="D511" s="16" t="s">
        <v>470</v>
      </c>
      <c r="E511" s="17" t="s">
        <v>296</v>
      </c>
      <c r="H511" s="16" t="s">
        <v>393</v>
      </c>
      <c r="I511" s="20">
        <v>88</v>
      </c>
      <c r="J511" s="21">
        <f>+SUM(I511)</f>
        <v>88</v>
      </c>
      <c r="K511" s="21">
        <f>+SUM(I511/3*2)</f>
        <v>58.666666666666664</v>
      </c>
      <c r="L511" s="20">
        <f>+SUM(I511/3)</f>
        <v>29.333333333333332</v>
      </c>
      <c r="N511" s="11"/>
    </row>
    <row r="512" spans="1:15" x14ac:dyDescent="0.25">
      <c r="A512" s="24" t="s">
        <v>998</v>
      </c>
      <c r="B512" s="15" t="s">
        <v>298</v>
      </c>
      <c r="C512" s="108" t="s">
        <v>37</v>
      </c>
      <c r="D512" s="16" t="s">
        <v>470</v>
      </c>
      <c r="E512" s="17"/>
      <c r="I512" s="20">
        <v>201.5</v>
      </c>
      <c r="J512" s="21">
        <f t="shared" ref="J512:J518" si="43">+SUM(I512/2)</f>
        <v>100.75</v>
      </c>
      <c r="K512" s="21">
        <f t="shared" ref="K512:K518" si="44">+SUM(J512/3*2)</f>
        <v>67.166666666666671</v>
      </c>
      <c r="L512" s="20">
        <f t="shared" ref="L512:L518" si="45">+SUM(J512/3)</f>
        <v>33.583333333333336</v>
      </c>
      <c r="N512" s="11"/>
    </row>
    <row r="513" spans="1:14" x14ac:dyDescent="0.25">
      <c r="A513" s="24" t="s">
        <v>998</v>
      </c>
      <c r="B513" s="15" t="s">
        <v>299</v>
      </c>
      <c r="C513" s="108" t="s">
        <v>37</v>
      </c>
      <c r="D513" s="16" t="s">
        <v>470</v>
      </c>
      <c r="E513" s="17"/>
      <c r="I513" s="20">
        <v>286</v>
      </c>
      <c r="J513" s="21">
        <f t="shared" si="43"/>
        <v>143</v>
      </c>
      <c r="K513" s="21">
        <f t="shared" si="44"/>
        <v>95.333333333333329</v>
      </c>
      <c r="L513" s="20">
        <f t="shared" si="45"/>
        <v>47.666666666666664</v>
      </c>
      <c r="N513" s="11"/>
    </row>
    <row r="514" spans="1:14" x14ac:dyDescent="0.25">
      <c r="A514" s="24" t="s">
        <v>998</v>
      </c>
      <c r="B514" s="15" t="s">
        <v>461</v>
      </c>
      <c r="C514" s="107" t="s">
        <v>37</v>
      </c>
      <c r="D514" s="16" t="s">
        <v>470</v>
      </c>
      <c r="E514" s="30"/>
      <c r="F514" s="31"/>
      <c r="G514" s="32"/>
      <c r="H514" s="26"/>
      <c r="I514" s="33">
        <v>320</v>
      </c>
      <c r="J514" s="21">
        <f t="shared" si="43"/>
        <v>160</v>
      </c>
      <c r="K514" s="21">
        <f t="shared" si="44"/>
        <v>106.66666666666667</v>
      </c>
      <c r="L514" s="20">
        <f t="shared" si="45"/>
        <v>53.333333333333336</v>
      </c>
      <c r="N514" s="11"/>
    </row>
    <row r="515" spans="1:14" x14ac:dyDescent="0.25">
      <c r="A515" s="24" t="s">
        <v>998</v>
      </c>
      <c r="B515" s="15" t="s">
        <v>300</v>
      </c>
      <c r="C515" s="108" t="s">
        <v>37</v>
      </c>
      <c r="D515" s="16" t="s">
        <v>470</v>
      </c>
      <c r="E515" s="17"/>
      <c r="I515" s="20">
        <v>318.5</v>
      </c>
      <c r="J515" s="21">
        <f t="shared" si="43"/>
        <v>159.25</v>
      </c>
      <c r="K515" s="21">
        <f t="shared" si="44"/>
        <v>106.16666666666667</v>
      </c>
      <c r="L515" s="20">
        <f t="shared" si="45"/>
        <v>53.083333333333336</v>
      </c>
      <c r="N515" s="11"/>
    </row>
    <row r="516" spans="1:14" x14ac:dyDescent="0.25">
      <c r="A516" s="24" t="s">
        <v>998</v>
      </c>
      <c r="B516" s="15" t="s">
        <v>301</v>
      </c>
      <c r="C516" s="108" t="s">
        <v>37</v>
      </c>
      <c r="D516" s="16" t="s">
        <v>470</v>
      </c>
      <c r="E516" s="17"/>
      <c r="I516" s="20">
        <v>290</v>
      </c>
      <c r="J516" s="21">
        <f t="shared" si="43"/>
        <v>145</v>
      </c>
      <c r="K516" s="21">
        <f t="shared" si="44"/>
        <v>96.666666666666671</v>
      </c>
      <c r="L516" s="20">
        <f t="shared" si="45"/>
        <v>48.333333333333336</v>
      </c>
      <c r="N516" s="11"/>
    </row>
    <row r="517" spans="1:14" x14ac:dyDescent="0.25">
      <c r="A517" s="24" t="s">
        <v>998</v>
      </c>
      <c r="B517" s="15" t="s">
        <v>302</v>
      </c>
      <c r="C517" s="108" t="s">
        <v>37</v>
      </c>
      <c r="D517" s="16" t="s">
        <v>470</v>
      </c>
      <c r="E517" s="17"/>
      <c r="I517" s="20">
        <v>265</v>
      </c>
      <c r="J517" s="21">
        <f t="shared" si="43"/>
        <v>132.5</v>
      </c>
      <c r="K517" s="21">
        <f t="shared" si="44"/>
        <v>88.333333333333329</v>
      </c>
      <c r="L517" s="20">
        <f t="shared" si="45"/>
        <v>44.166666666666664</v>
      </c>
      <c r="N517" s="11"/>
    </row>
    <row r="518" spans="1:14" x14ac:dyDescent="0.25">
      <c r="A518" s="24" t="s">
        <v>998</v>
      </c>
      <c r="B518" s="15" t="s">
        <v>303</v>
      </c>
      <c r="C518" s="107" t="s">
        <v>37</v>
      </c>
      <c r="D518" s="16" t="s">
        <v>470</v>
      </c>
      <c r="E518" s="30"/>
      <c r="F518" s="31"/>
      <c r="G518" s="32"/>
      <c r="H518" s="26"/>
      <c r="I518" s="33">
        <v>268.5</v>
      </c>
      <c r="J518" s="34">
        <f t="shared" si="43"/>
        <v>134.25</v>
      </c>
      <c r="K518" s="34">
        <f t="shared" si="44"/>
        <v>89.5</v>
      </c>
      <c r="L518" s="33">
        <f t="shared" si="45"/>
        <v>44.75</v>
      </c>
      <c r="N518" s="11"/>
    </row>
    <row r="519" spans="1:14" x14ac:dyDescent="0.25">
      <c r="A519" s="24" t="s">
        <v>998</v>
      </c>
      <c r="B519" s="24" t="s">
        <v>304</v>
      </c>
      <c r="C519" s="108"/>
      <c r="D519" s="41"/>
      <c r="E519" s="17"/>
      <c r="I519" s="20"/>
      <c r="L519" s="23"/>
    </row>
    <row r="520" spans="1:14" x14ac:dyDescent="0.25">
      <c r="A520" s="24" t="s">
        <v>998</v>
      </c>
      <c r="B520" s="15" t="s">
        <v>305</v>
      </c>
      <c r="C520" s="108" t="s">
        <v>37</v>
      </c>
      <c r="D520" s="16" t="s">
        <v>470</v>
      </c>
      <c r="E520" s="17" t="s">
        <v>395</v>
      </c>
      <c r="H520" s="16" t="s">
        <v>393</v>
      </c>
      <c r="I520" s="20">
        <v>98.5</v>
      </c>
      <c r="J520" s="21">
        <f t="shared" ref="J520:J573" si="46">+SUM(I520)</f>
        <v>98.5</v>
      </c>
      <c r="K520" s="21">
        <f t="shared" ref="K520:K573" si="47">+SUM(I520/3*2)</f>
        <v>65.666666666666671</v>
      </c>
      <c r="L520" s="20">
        <f t="shared" ref="L520:L573" si="48">+SUM(I520/3)</f>
        <v>32.833333333333336</v>
      </c>
      <c r="N520" s="11"/>
    </row>
    <row r="521" spans="1:14" x14ac:dyDescent="0.25">
      <c r="A521" s="24" t="s">
        <v>998</v>
      </c>
      <c r="B521" s="15" t="s">
        <v>306</v>
      </c>
      <c r="C521" s="108" t="s">
        <v>37</v>
      </c>
      <c r="D521" s="16" t="s">
        <v>470</v>
      </c>
      <c r="E521" s="17" t="s">
        <v>395</v>
      </c>
      <c r="H521" s="16" t="s">
        <v>393</v>
      </c>
      <c r="I521" s="20">
        <v>99.5</v>
      </c>
      <c r="J521" s="21">
        <f t="shared" si="46"/>
        <v>99.5</v>
      </c>
      <c r="K521" s="21">
        <f t="shared" si="47"/>
        <v>66.333333333333329</v>
      </c>
      <c r="L521" s="20">
        <f t="shared" si="48"/>
        <v>33.166666666666664</v>
      </c>
      <c r="N521" s="11"/>
    </row>
    <row r="522" spans="1:14" x14ac:dyDescent="0.25">
      <c r="A522" s="24" t="s">
        <v>998</v>
      </c>
      <c r="B522" s="15" t="s">
        <v>307</v>
      </c>
      <c r="C522" s="108" t="s">
        <v>37</v>
      </c>
      <c r="D522" s="16" t="s">
        <v>470</v>
      </c>
      <c r="E522" s="17" t="s">
        <v>395</v>
      </c>
      <c r="H522" s="16" t="s">
        <v>393</v>
      </c>
      <c r="I522" s="20">
        <v>93</v>
      </c>
      <c r="J522" s="21">
        <f t="shared" si="46"/>
        <v>93</v>
      </c>
      <c r="K522" s="21">
        <f t="shared" si="47"/>
        <v>62</v>
      </c>
      <c r="L522" s="20">
        <f t="shared" si="48"/>
        <v>31</v>
      </c>
      <c r="N522" s="11"/>
    </row>
    <row r="523" spans="1:14" x14ac:dyDescent="0.25">
      <c r="A523" s="24" t="s">
        <v>998</v>
      </c>
      <c r="B523" s="15" t="s">
        <v>308</v>
      </c>
      <c r="C523" s="108" t="s">
        <v>37</v>
      </c>
      <c r="D523" s="16" t="s">
        <v>470</v>
      </c>
      <c r="E523" s="17" t="s">
        <v>395</v>
      </c>
      <c r="H523" s="16" t="s">
        <v>393</v>
      </c>
      <c r="I523" s="20">
        <v>88</v>
      </c>
      <c r="J523" s="21">
        <f t="shared" si="46"/>
        <v>88</v>
      </c>
      <c r="K523" s="21">
        <f t="shared" si="47"/>
        <v>58.666666666666664</v>
      </c>
      <c r="L523" s="20">
        <f t="shared" si="48"/>
        <v>29.333333333333332</v>
      </c>
      <c r="N523" s="11"/>
    </row>
    <row r="524" spans="1:14" x14ac:dyDescent="0.25">
      <c r="A524" s="24" t="s">
        <v>998</v>
      </c>
      <c r="B524" s="15" t="s">
        <v>1014</v>
      </c>
      <c r="C524" s="108" t="s">
        <v>37</v>
      </c>
      <c r="D524" s="16" t="s">
        <v>470</v>
      </c>
      <c r="E524" s="17" t="s">
        <v>395</v>
      </c>
      <c r="H524" s="16" t="s">
        <v>393</v>
      </c>
      <c r="I524" s="20">
        <v>93</v>
      </c>
      <c r="J524" s="21">
        <f t="shared" si="46"/>
        <v>93</v>
      </c>
      <c r="K524" s="21">
        <f t="shared" si="47"/>
        <v>62</v>
      </c>
      <c r="L524" s="20">
        <f t="shared" si="48"/>
        <v>31</v>
      </c>
      <c r="N524" s="11"/>
    </row>
    <row r="525" spans="1:14" x14ac:dyDescent="0.25">
      <c r="A525" s="24" t="s">
        <v>998</v>
      </c>
      <c r="B525" s="15" t="s">
        <v>1015</v>
      </c>
      <c r="C525" s="108" t="s">
        <v>37</v>
      </c>
      <c r="D525" s="16" t="s">
        <v>470</v>
      </c>
      <c r="E525" s="17" t="s">
        <v>395</v>
      </c>
      <c r="H525" s="16" t="s">
        <v>393</v>
      </c>
      <c r="I525" s="20">
        <v>99.5</v>
      </c>
      <c r="J525" s="21">
        <f t="shared" si="46"/>
        <v>99.5</v>
      </c>
      <c r="K525" s="21">
        <f t="shared" si="47"/>
        <v>66.333333333333329</v>
      </c>
      <c r="L525" s="20">
        <f t="shared" si="48"/>
        <v>33.166666666666664</v>
      </c>
      <c r="N525" s="11"/>
    </row>
    <row r="526" spans="1:14" x14ac:dyDescent="0.25">
      <c r="A526" s="24" t="s">
        <v>998</v>
      </c>
      <c r="B526" s="15" t="s">
        <v>309</v>
      </c>
      <c r="C526" s="108" t="s">
        <v>37</v>
      </c>
      <c r="D526" s="16" t="s">
        <v>470</v>
      </c>
      <c r="E526" s="17" t="s">
        <v>395</v>
      </c>
      <c r="H526" s="16" t="s">
        <v>393</v>
      </c>
      <c r="I526" s="20">
        <v>88</v>
      </c>
      <c r="J526" s="21">
        <f t="shared" si="46"/>
        <v>88</v>
      </c>
      <c r="K526" s="21">
        <f t="shared" si="47"/>
        <v>58.666666666666664</v>
      </c>
      <c r="L526" s="20">
        <f t="shared" si="48"/>
        <v>29.333333333333332</v>
      </c>
      <c r="N526" s="11"/>
    </row>
    <row r="527" spans="1:14" x14ac:dyDescent="0.25">
      <c r="A527" s="24" t="s">
        <v>998</v>
      </c>
      <c r="B527" s="15" t="s">
        <v>310</v>
      </c>
      <c r="C527" s="108" t="s">
        <v>37</v>
      </c>
      <c r="D527" s="16" t="s">
        <v>470</v>
      </c>
      <c r="E527" s="17" t="s">
        <v>395</v>
      </c>
      <c r="H527" s="16" t="s">
        <v>393</v>
      </c>
      <c r="I527" s="20">
        <v>88</v>
      </c>
      <c r="J527" s="21">
        <f t="shared" si="46"/>
        <v>88</v>
      </c>
      <c r="K527" s="21">
        <f t="shared" si="47"/>
        <v>58.666666666666664</v>
      </c>
      <c r="L527" s="20">
        <f t="shared" si="48"/>
        <v>29.333333333333332</v>
      </c>
      <c r="N527" s="11"/>
    </row>
    <row r="528" spans="1:14" x14ac:dyDescent="0.25">
      <c r="A528" s="24" t="s">
        <v>998</v>
      </c>
      <c r="B528" s="15" t="s">
        <v>311</v>
      </c>
      <c r="C528" s="108" t="s">
        <v>37</v>
      </c>
      <c r="D528" s="16" t="s">
        <v>470</v>
      </c>
      <c r="E528" s="17" t="s">
        <v>395</v>
      </c>
      <c r="H528" s="16" t="s">
        <v>393</v>
      </c>
      <c r="I528" s="20">
        <v>102.5</v>
      </c>
      <c r="J528" s="21">
        <f t="shared" si="46"/>
        <v>102.5</v>
      </c>
      <c r="K528" s="21">
        <f t="shared" si="47"/>
        <v>68.333333333333329</v>
      </c>
      <c r="L528" s="20">
        <f t="shared" si="48"/>
        <v>34.166666666666664</v>
      </c>
      <c r="N528" s="11"/>
    </row>
    <row r="529" spans="1:14" x14ac:dyDescent="0.25">
      <c r="A529" s="24" t="s">
        <v>998</v>
      </c>
      <c r="B529" s="15" t="s">
        <v>312</v>
      </c>
      <c r="C529" s="108" t="s">
        <v>37</v>
      </c>
      <c r="D529" s="16" t="s">
        <v>470</v>
      </c>
      <c r="E529" s="17" t="s">
        <v>395</v>
      </c>
      <c r="H529" s="16" t="s">
        <v>393</v>
      </c>
      <c r="I529" s="20">
        <v>91.5</v>
      </c>
      <c r="J529" s="21">
        <f t="shared" si="46"/>
        <v>91.5</v>
      </c>
      <c r="K529" s="21">
        <f t="shared" si="47"/>
        <v>61</v>
      </c>
      <c r="L529" s="20">
        <f t="shared" si="48"/>
        <v>30.5</v>
      </c>
      <c r="N529" s="11"/>
    </row>
    <row r="530" spans="1:14" x14ac:dyDescent="0.25">
      <c r="A530" s="24" t="s">
        <v>998</v>
      </c>
      <c r="B530" s="15" t="s">
        <v>313</v>
      </c>
      <c r="C530" s="108" t="s">
        <v>37</v>
      </c>
      <c r="D530" s="16" t="s">
        <v>470</v>
      </c>
      <c r="E530" s="17" t="s">
        <v>395</v>
      </c>
      <c r="H530" s="16" t="s">
        <v>393</v>
      </c>
      <c r="I530" s="20">
        <v>98.5</v>
      </c>
      <c r="J530" s="21">
        <f t="shared" si="46"/>
        <v>98.5</v>
      </c>
      <c r="K530" s="21">
        <f t="shared" si="47"/>
        <v>65.666666666666671</v>
      </c>
      <c r="L530" s="20">
        <f t="shared" si="48"/>
        <v>32.833333333333336</v>
      </c>
      <c r="N530" s="11"/>
    </row>
    <row r="531" spans="1:14" x14ac:dyDescent="0.25">
      <c r="A531" s="24" t="s">
        <v>998</v>
      </c>
      <c r="B531" s="15" t="s">
        <v>314</v>
      </c>
      <c r="C531" s="108" t="s">
        <v>37</v>
      </c>
      <c r="D531" s="16" t="s">
        <v>470</v>
      </c>
      <c r="E531" s="17" t="s">
        <v>395</v>
      </c>
      <c r="H531" s="16" t="s">
        <v>393</v>
      </c>
      <c r="I531" s="20">
        <v>98.5</v>
      </c>
      <c r="J531" s="21">
        <f t="shared" si="46"/>
        <v>98.5</v>
      </c>
      <c r="K531" s="21">
        <f t="shared" si="47"/>
        <v>65.666666666666671</v>
      </c>
      <c r="L531" s="20">
        <f t="shared" si="48"/>
        <v>32.833333333333336</v>
      </c>
      <c r="N531" s="11"/>
    </row>
    <row r="532" spans="1:14" x14ac:dyDescent="0.25">
      <c r="A532" s="24" t="s">
        <v>998</v>
      </c>
      <c r="B532" s="15" t="s">
        <v>315</v>
      </c>
      <c r="C532" s="108" t="s">
        <v>37</v>
      </c>
      <c r="D532" s="16" t="s">
        <v>470</v>
      </c>
      <c r="E532" s="17" t="s">
        <v>395</v>
      </c>
      <c r="H532" s="16" t="s">
        <v>393</v>
      </c>
      <c r="I532" s="20">
        <v>93</v>
      </c>
      <c r="J532" s="21">
        <f t="shared" si="46"/>
        <v>93</v>
      </c>
      <c r="K532" s="21">
        <f t="shared" si="47"/>
        <v>62</v>
      </c>
      <c r="L532" s="20">
        <f t="shared" si="48"/>
        <v>31</v>
      </c>
      <c r="N532" s="11"/>
    </row>
    <row r="533" spans="1:14" x14ac:dyDescent="0.25">
      <c r="A533" s="24" t="s">
        <v>998</v>
      </c>
      <c r="B533" s="15" t="s">
        <v>316</v>
      </c>
      <c r="C533" s="108" t="s">
        <v>37</v>
      </c>
      <c r="D533" s="16" t="s">
        <v>470</v>
      </c>
      <c r="E533" s="17" t="s">
        <v>395</v>
      </c>
      <c r="H533" s="16" t="s">
        <v>393</v>
      </c>
      <c r="I533" s="20">
        <v>93</v>
      </c>
      <c r="J533" s="21">
        <f t="shared" si="46"/>
        <v>93</v>
      </c>
      <c r="K533" s="21">
        <f t="shared" si="47"/>
        <v>62</v>
      </c>
      <c r="L533" s="20">
        <f t="shared" si="48"/>
        <v>31</v>
      </c>
      <c r="N533" s="11"/>
    </row>
    <row r="534" spans="1:14" x14ac:dyDescent="0.25">
      <c r="A534" s="24" t="s">
        <v>998</v>
      </c>
      <c r="B534" s="15" t="s">
        <v>317</v>
      </c>
      <c r="C534" s="108" t="s">
        <v>37</v>
      </c>
      <c r="D534" s="16" t="s">
        <v>470</v>
      </c>
      <c r="E534" s="17" t="s">
        <v>395</v>
      </c>
      <c r="H534" s="16" t="s">
        <v>393</v>
      </c>
      <c r="I534" s="20">
        <v>99.5</v>
      </c>
      <c r="J534" s="21">
        <f t="shared" si="46"/>
        <v>99.5</v>
      </c>
      <c r="K534" s="21">
        <f t="shared" si="47"/>
        <v>66.333333333333329</v>
      </c>
      <c r="L534" s="20">
        <f t="shared" si="48"/>
        <v>33.166666666666664</v>
      </c>
      <c r="N534" s="11"/>
    </row>
    <row r="535" spans="1:14" x14ac:dyDescent="0.25">
      <c r="A535" s="24" t="s">
        <v>998</v>
      </c>
      <c r="B535" s="15" t="s">
        <v>318</v>
      </c>
      <c r="C535" s="108" t="s">
        <v>37</v>
      </c>
      <c r="D535" s="16" t="s">
        <v>470</v>
      </c>
      <c r="E535" s="17" t="s">
        <v>395</v>
      </c>
      <c r="H535" s="16" t="s">
        <v>393</v>
      </c>
      <c r="I535" s="20">
        <v>112.5</v>
      </c>
      <c r="J535" s="21">
        <f t="shared" si="46"/>
        <v>112.5</v>
      </c>
      <c r="K535" s="21">
        <f t="shared" si="47"/>
        <v>75</v>
      </c>
      <c r="L535" s="20">
        <f t="shared" si="48"/>
        <v>37.5</v>
      </c>
      <c r="N535" s="11"/>
    </row>
    <row r="536" spans="1:14" x14ac:dyDescent="0.25">
      <c r="A536" s="24" t="s">
        <v>998</v>
      </c>
      <c r="B536" s="15" t="s">
        <v>319</v>
      </c>
      <c r="C536" s="108" t="s">
        <v>37</v>
      </c>
      <c r="D536" s="16" t="s">
        <v>470</v>
      </c>
      <c r="E536" s="17" t="s">
        <v>395</v>
      </c>
      <c r="H536" s="16" t="s">
        <v>393</v>
      </c>
      <c r="I536" s="20">
        <v>112.5</v>
      </c>
      <c r="J536" s="21">
        <f t="shared" si="46"/>
        <v>112.5</v>
      </c>
      <c r="K536" s="21">
        <f t="shared" si="47"/>
        <v>75</v>
      </c>
      <c r="L536" s="20">
        <f t="shared" si="48"/>
        <v>37.5</v>
      </c>
      <c r="N536" s="11"/>
    </row>
    <row r="537" spans="1:14" x14ac:dyDescent="0.25">
      <c r="A537" s="24" t="s">
        <v>998</v>
      </c>
      <c r="B537" s="15" t="s">
        <v>320</v>
      </c>
      <c r="C537" s="108" t="s">
        <v>37</v>
      </c>
      <c r="D537" s="16" t="s">
        <v>470</v>
      </c>
      <c r="E537" s="17" t="s">
        <v>395</v>
      </c>
      <c r="H537" s="16" t="s">
        <v>393</v>
      </c>
      <c r="I537" s="20">
        <v>112.5</v>
      </c>
      <c r="J537" s="21">
        <f t="shared" si="46"/>
        <v>112.5</v>
      </c>
      <c r="K537" s="21">
        <f t="shared" si="47"/>
        <v>75</v>
      </c>
      <c r="L537" s="20">
        <f t="shared" si="48"/>
        <v>37.5</v>
      </c>
      <c r="N537" s="11"/>
    </row>
    <row r="538" spans="1:14" x14ac:dyDescent="0.25">
      <c r="A538" s="24" t="s">
        <v>998</v>
      </c>
      <c r="B538" s="15" t="s">
        <v>321</v>
      </c>
      <c r="C538" s="108" t="s">
        <v>37</v>
      </c>
      <c r="D538" s="16" t="s">
        <v>470</v>
      </c>
      <c r="E538" s="17" t="s">
        <v>395</v>
      </c>
      <c r="H538" s="16" t="s">
        <v>393</v>
      </c>
      <c r="I538" s="20">
        <v>112.5</v>
      </c>
      <c r="J538" s="21">
        <f t="shared" si="46"/>
        <v>112.5</v>
      </c>
      <c r="K538" s="21">
        <f t="shared" si="47"/>
        <v>75</v>
      </c>
      <c r="L538" s="20">
        <f t="shared" si="48"/>
        <v>37.5</v>
      </c>
      <c r="N538" s="11"/>
    </row>
    <row r="539" spans="1:14" x14ac:dyDescent="0.25">
      <c r="A539" s="24" t="s">
        <v>998</v>
      </c>
      <c r="B539" s="15" t="s">
        <v>322</v>
      </c>
      <c r="C539" s="108" t="s">
        <v>37</v>
      </c>
      <c r="D539" s="16" t="s">
        <v>470</v>
      </c>
      <c r="E539" s="17" t="s">
        <v>395</v>
      </c>
      <c r="H539" s="16" t="s">
        <v>393</v>
      </c>
      <c r="I539" s="20">
        <v>91.5</v>
      </c>
      <c r="J539" s="21">
        <f t="shared" si="46"/>
        <v>91.5</v>
      </c>
      <c r="K539" s="21">
        <f t="shared" si="47"/>
        <v>61</v>
      </c>
      <c r="L539" s="20">
        <f t="shared" si="48"/>
        <v>30.5</v>
      </c>
      <c r="N539" s="11"/>
    </row>
    <row r="540" spans="1:14" x14ac:dyDescent="0.25">
      <c r="A540" s="24" t="s">
        <v>998</v>
      </c>
      <c r="B540" s="15" t="s">
        <v>138</v>
      </c>
      <c r="C540" s="108" t="s">
        <v>37</v>
      </c>
      <c r="D540" s="16" t="s">
        <v>470</v>
      </c>
      <c r="E540" s="17" t="s">
        <v>395</v>
      </c>
      <c r="H540" s="16" t="s">
        <v>393</v>
      </c>
      <c r="I540" s="20">
        <v>88</v>
      </c>
      <c r="J540" s="21">
        <f t="shared" si="46"/>
        <v>88</v>
      </c>
      <c r="K540" s="21">
        <f t="shared" si="47"/>
        <v>58.666666666666664</v>
      </c>
      <c r="L540" s="20">
        <f t="shared" si="48"/>
        <v>29.333333333333332</v>
      </c>
      <c r="N540" s="11"/>
    </row>
    <row r="541" spans="1:14" x14ac:dyDescent="0.25">
      <c r="A541" s="24" t="s">
        <v>998</v>
      </c>
      <c r="B541" s="15" t="s">
        <v>139</v>
      </c>
      <c r="C541" s="108" t="s">
        <v>37</v>
      </c>
      <c r="D541" s="16" t="s">
        <v>470</v>
      </c>
      <c r="E541" s="17" t="s">
        <v>395</v>
      </c>
      <c r="H541" s="16" t="s">
        <v>393</v>
      </c>
      <c r="I541" s="20">
        <v>72</v>
      </c>
      <c r="J541" s="21">
        <f t="shared" si="46"/>
        <v>72</v>
      </c>
      <c r="K541" s="21">
        <f t="shared" si="47"/>
        <v>48</v>
      </c>
      <c r="L541" s="20">
        <f t="shared" si="48"/>
        <v>24</v>
      </c>
      <c r="N541" s="11"/>
    </row>
    <row r="542" spans="1:14" x14ac:dyDescent="0.25">
      <c r="A542" s="24" t="s">
        <v>998</v>
      </c>
      <c r="B542" s="15" t="s">
        <v>140</v>
      </c>
      <c r="C542" s="108" t="s">
        <v>37</v>
      </c>
      <c r="D542" s="16" t="s">
        <v>470</v>
      </c>
      <c r="E542" s="17" t="s">
        <v>395</v>
      </c>
      <c r="H542" s="16" t="s">
        <v>393</v>
      </c>
      <c r="I542" s="20">
        <v>91.5</v>
      </c>
      <c r="J542" s="21">
        <f t="shared" si="46"/>
        <v>91.5</v>
      </c>
      <c r="K542" s="21">
        <f t="shared" si="47"/>
        <v>61</v>
      </c>
      <c r="L542" s="20">
        <f t="shared" si="48"/>
        <v>30.5</v>
      </c>
      <c r="N542" s="11"/>
    </row>
    <row r="543" spans="1:14" x14ac:dyDescent="0.25">
      <c r="A543" s="24" t="s">
        <v>998</v>
      </c>
      <c r="B543" s="15" t="s">
        <v>141</v>
      </c>
      <c r="C543" s="108" t="s">
        <v>37</v>
      </c>
      <c r="D543" s="16" t="s">
        <v>470</v>
      </c>
      <c r="E543" s="17" t="s">
        <v>395</v>
      </c>
      <c r="H543" s="16" t="s">
        <v>393</v>
      </c>
      <c r="I543" s="20">
        <v>72</v>
      </c>
      <c r="J543" s="21">
        <f t="shared" si="46"/>
        <v>72</v>
      </c>
      <c r="K543" s="21">
        <f t="shared" si="47"/>
        <v>48</v>
      </c>
      <c r="L543" s="20">
        <f t="shared" si="48"/>
        <v>24</v>
      </c>
      <c r="N543" s="11"/>
    </row>
    <row r="544" spans="1:14" x14ac:dyDescent="0.25">
      <c r="A544" s="24" t="s">
        <v>998</v>
      </c>
      <c r="B544" s="15" t="s">
        <v>142</v>
      </c>
      <c r="C544" s="108" t="s">
        <v>37</v>
      </c>
      <c r="D544" s="16" t="s">
        <v>470</v>
      </c>
      <c r="E544" s="17" t="s">
        <v>395</v>
      </c>
      <c r="H544" s="16" t="s">
        <v>393</v>
      </c>
      <c r="I544" s="20">
        <v>112.5</v>
      </c>
      <c r="J544" s="21">
        <f t="shared" si="46"/>
        <v>112.5</v>
      </c>
      <c r="K544" s="21">
        <f t="shared" si="47"/>
        <v>75</v>
      </c>
      <c r="L544" s="20">
        <f t="shared" si="48"/>
        <v>37.5</v>
      </c>
    </row>
    <row r="545" spans="1:14" x14ac:dyDescent="0.25">
      <c r="A545" s="24" t="s">
        <v>998</v>
      </c>
      <c r="B545" s="15" t="s">
        <v>143</v>
      </c>
      <c r="C545" s="108" t="s">
        <v>37</v>
      </c>
      <c r="D545" s="16" t="s">
        <v>470</v>
      </c>
      <c r="E545" s="17" t="s">
        <v>395</v>
      </c>
      <c r="H545" s="16" t="s">
        <v>393</v>
      </c>
      <c r="I545" s="20">
        <v>112.5</v>
      </c>
      <c r="J545" s="21">
        <f t="shared" si="46"/>
        <v>112.5</v>
      </c>
      <c r="K545" s="21">
        <f t="shared" si="47"/>
        <v>75</v>
      </c>
      <c r="L545" s="20">
        <f t="shared" si="48"/>
        <v>37.5</v>
      </c>
      <c r="N545" s="11"/>
    </row>
    <row r="546" spans="1:14" x14ac:dyDescent="0.25">
      <c r="A546" s="24" t="s">
        <v>998</v>
      </c>
      <c r="B546" s="15" t="s">
        <v>144</v>
      </c>
      <c r="C546" s="108" t="s">
        <v>37</v>
      </c>
      <c r="D546" s="16" t="s">
        <v>470</v>
      </c>
      <c r="E546" s="17" t="s">
        <v>395</v>
      </c>
      <c r="H546" s="16" t="s">
        <v>393</v>
      </c>
      <c r="I546" s="20">
        <v>98.5</v>
      </c>
      <c r="J546" s="21">
        <f t="shared" si="46"/>
        <v>98.5</v>
      </c>
      <c r="K546" s="21">
        <f t="shared" si="47"/>
        <v>65.666666666666671</v>
      </c>
      <c r="L546" s="20">
        <f t="shared" si="48"/>
        <v>32.833333333333336</v>
      </c>
      <c r="N546" s="11"/>
    </row>
    <row r="547" spans="1:14" x14ac:dyDescent="0.25">
      <c r="A547" s="24" t="s">
        <v>998</v>
      </c>
      <c r="B547" s="15" t="s">
        <v>145</v>
      </c>
      <c r="C547" s="108" t="s">
        <v>37</v>
      </c>
      <c r="D547" s="16" t="s">
        <v>470</v>
      </c>
      <c r="E547" s="17" t="s">
        <v>395</v>
      </c>
      <c r="H547" s="16" t="s">
        <v>393</v>
      </c>
      <c r="I547" s="20">
        <v>112.5</v>
      </c>
      <c r="J547" s="21">
        <f t="shared" si="46"/>
        <v>112.5</v>
      </c>
      <c r="K547" s="21">
        <f t="shared" si="47"/>
        <v>75</v>
      </c>
      <c r="L547" s="20">
        <f t="shared" si="48"/>
        <v>37.5</v>
      </c>
      <c r="N547" s="11"/>
    </row>
    <row r="548" spans="1:14" x14ac:dyDescent="0.25">
      <c r="A548" s="24" t="s">
        <v>998</v>
      </c>
      <c r="B548" s="15" t="s">
        <v>146</v>
      </c>
      <c r="C548" s="108" t="s">
        <v>37</v>
      </c>
      <c r="D548" s="16" t="s">
        <v>470</v>
      </c>
      <c r="E548" s="17" t="s">
        <v>395</v>
      </c>
      <c r="H548" s="16" t="s">
        <v>393</v>
      </c>
      <c r="I548" s="20">
        <v>99.5</v>
      </c>
      <c r="J548" s="21">
        <f t="shared" si="46"/>
        <v>99.5</v>
      </c>
      <c r="K548" s="21">
        <f t="shared" si="47"/>
        <v>66.333333333333329</v>
      </c>
      <c r="L548" s="20">
        <f t="shared" si="48"/>
        <v>33.166666666666664</v>
      </c>
      <c r="N548" s="11"/>
    </row>
    <row r="549" spans="1:14" x14ac:dyDescent="0.25">
      <c r="A549" s="24" t="s">
        <v>998</v>
      </c>
      <c r="B549" s="15" t="s">
        <v>147</v>
      </c>
      <c r="C549" s="108" t="s">
        <v>37</v>
      </c>
      <c r="D549" s="16" t="s">
        <v>470</v>
      </c>
      <c r="E549" s="17" t="s">
        <v>395</v>
      </c>
      <c r="H549" s="16" t="s">
        <v>393</v>
      </c>
      <c r="I549" s="20">
        <v>112.5</v>
      </c>
      <c r="J549" s="21">
        <f t="shared" si="46"/>
        <v>112.5</v>
      </c>
      <c r="K549" s="21">
        <f t="shared" si="47"/>
        <v>75</v>
      </c>
      <c r="L549" s="20">
        <f t="shared" si="48"/>
        <v>37.5</v>
      </c>
      <c r="N549" s="11"/>
    </row>
    <row r="550" spans="1:14" x14ac:dyDescent="0.25">
      <c r="A550" s="24" t="s">
        <v>998</v>
      </c>
      <c r="B550" s="15" t="s">
        <v>1017</v>
      </c>
      <c r="C550" s="108" t="s">
        <v>37</v>
      </c>
      <c r="D550" s="16" t="s">
        <v>470</v>
      </c>
      <c r="E550" s="17" t="s">
        <v>395</v>
      </c>
      <c r="H550" s="16" t="s">
        <v>393</v>
      </c>
      <c r="I550" s="20">
        <v>99.5</v>
      </c>
      <c r="J550" s="21">
        <f t="shared" si="46"/>
        <v>99.5</v>
      </c>
      <c r="K550" s="21">
        <f t="shared" si="47"/>
        <v>66.333333333333329</v>
      </c>
      <c r="L550" s="20">
        <f t="shared" si="48"/>
        <v>33.166666666666664</v>
      </c>
      <c r="N550" s="11"/>
    </row>
    <row r="551" spans="1:14" x14ac:dyDescent="0.25">
      <c r="A551" s="24" t="s">
        <v>998</v>
      </c>
      <c r="B551" s="15" t="s">
        <v>1016</v>
      </c>
      <c r="C551" s="108" t="s">
        <v>37</v>
      </c>
      <c r="D551" s="16" t="s">
        <v>470</v>
      </c>
      <c r="E551" s="17" t="s">
        <v>395</v>
      </c>
      <c r="H551" s="16" t="s">
        <v>393</v>
      </c>
      <c r="I551" s="20">
        <v>93</v>
      </c>
      <c r="J551" s="21">
        <f t="shared" si="46"/>
        <v>93</v>
      </c>
      <c r="K551" s="21">
        <f t="shared" si="47"/>
        <v>62</v>
      </c>
      <c r="L551" s="20">
        <f t="shared" si="48"/>
        <v>31</v>
      </c>
      <c r="N551" s="11"/>
    </row>
    <row r="552" spans="1:14" x14ac:dyDescent="0.25">
      <c r="A552" s="24" t="s">
        <v>998</v>
      </c>
      <c r="B552" s="15" t="s">
        <v>148</v>
      </c>
      <c r="C552" s="108" t="s">
        <v>37</v>
      </c>
      <c r="D552" s="16" t="s">
        <v>470</v>
      </c>
      <c r="E552" s="17" t="s">
        <v>395</v>
      </c>
      <c r="H552" s="16" t="s">
        <v>393</v>
      </c>
      <c r="I552" s="20">
        <v>72</v>
      </c>
      <c r="J552" s="21">
        <f t="shared" si="46"/>
        <v>72</v>
      </c>
      <c r="K552" s="21">
        <f t="shared" si="47"/>
        <v>48</v>
      </c>
      <c r="L552" s="20">
        <f t="shared" si="48"/>
        <v>24</v>
      </c>
      <c r="N552" s="11"/>
    </row>
    <row r="553" spans="1:14" x14ac:dyDescent="0.25">
      <c r="A553" s="24" t="s">
        <v>998</v>
      </c>
      <c r="B553" s="15" t="s">
        <v>149</v>
      </c>
      <c r="C553" s="108" t="s">
        <v>37</v>
      </c>
      <c r="D553" s="16" t="s">
        <v>470</v>
      </c>
      <c r="E553" s="17" t="s">
        <v>395</v>
      </c>
      <c r="H553" s="16" t="s">
        <v>393</v>
      </c>
      <c r="I553" s="20">
        <v>102.5</v>
      </c>
      <c r="J553" s="21">
        <f t="shared" si="46"/>
        <v>102.5</v>
      </c>
      <c r="K553" s="21">
        <f t="shared" si="47"/>
        <v>68.333333333333329</v>
      </c>
      <c r="L553" s="20">
        <f t="shared" si="48"/>
        <v>34.166666666666664</v>
      </c>
      <c r="N553" s="11"/>
    </row>
    <row r="554" spans="1:14" x14ac:dyDescent="0.25">
      <c r="A554" s="24" t="s">
        <v>998</v>
      </c>
      <c r="B554" s="15" t="s">
        <v>150</v>
      </c>
      <c r="C554" s="108" t="s">
        <v>37</v>
      </c>
      <c r="D554" s="16" t="s">
        <v>470</v>
      </c>
      <c r="E554" s="17" t="s">
        <v>395</v>
      </c>
      <c r="H554" s="16" t="s">
        <v>393</v>
      </c>
      <c r="I554" s="20">
        <v>88</v>
      </c>
      <c r="J554" s="21">
        <f t="shared" si="46"/>
        <v>88</v>
      </c>
      <c r="K554" s="21">
        <f t="shared" si="47"/>
        <v>58.666666666666664</v>
      </c>
      <c r="L554" s="20">
        <f t="shared" si="48"/>
        <v>29.333333333333332</v>
      </c>
      <c r="N554" s="11"/>
    </row>
    <row r="555" spans="1:14" x14ac:dyDescent="0.25">
      <c r="A555" s="24" t="s">
        <v>998</v>
      </c>
      <c r="B555" s="15" t="s">
        <v>151</v>
      </c>
      <c r="C555" s="108" t="s">
        <v>37</v>
      </c>
      <c r="D555" s="16" t="s">
        <v>470</v>
      </c>
      <c r="E555" s="17" t="s">
        <v>395</v>
      </c>
      <c r="H555" s="16" t="s">
        <v>393</v>
      </c>
      <c r="I555" s="20">
        <v>102.5</v>
      </c>
      <c r="J555" s="21">
        <f t="shared" si="46"/>
        <v>102.5</v>
      </c>
      <c r="K555" s="21">
        <f t="shared" si="47"/>
        <v>68.333333333333329</v>
      </c>
      <c r="L555" s="20">
        <f t="shared" si="48"/>
        <v>34.166666666666664</v>
      </c>
      <c r="N555" s="11"/>
    </row>
    <row r="556" spans="1:14" x14ac:dyDescent="0.25">
      <c r="A556" s="24" t="s">
        <v>998</v>
      </c>
      <c r="B556" s="15" t="s">
        <v>152</v>
      </c>
      <c r="C556" s="108" t="s">
        <v>37</v>
      </c>
      <c r="D556" s="16" t="s">
        <v>470</v>
      </c>
      <c r="E556" s="17" t="s">
        <v>395</v>
      </c>
      <c r="H556" s="16" t="s">
        <v>393</v>
      </c>
      <c r="I556" s="20">
        <v>98.5</v>
      </c>
      <c r="J556" s="21">
        <f t="shared" si="46"/>
        <v>98.5</v>
      </c>
      <c r="K556" s="21">
        <f t="shared" si="47"/>
        <v>65.666666666666671</v>
      </c>
      <c r="L556" s="20">
        <f t="shared" si="48"/>
        <v>32.833333333333336</v>
      </c>
      <c r="N556" s="11"/>
    </row>
    <row r="557" spans="1:14" x14ac:dyDescent="0.25">
      <c r="A557" s="24" t="s">
        <v>998</v>
      </c>
      <c r="B557" s="15" t="s">
        <v>153</v>
      </c>
      <c r="C557" s="108" t="s">
        <v>37</v>
      </c>
      <c r="D557" s="16" t="s">
        <v>470</v>
      </c>
      <c r="E557" s="17" t="s">
        <v>395</v>
      </c>
      <c r="H557" s="16" t="s">
        <v>393</v>
      </c>
      <c r="I557" s="20">
        <v>112.5</v>
      </c>
      <c r="J557" s="21">
        <f t="shared" si="46"/>
        <v>112.5</v>
      </c>
      <c r="K557" s="21">
        <f t="shared" si="47"/>
        <v>75</v>
      </c>
      <c r="L557" s="20">
        <f t="shared" si="48"/>
        <v>37.5</v>
      </c>
      <c r="N557" s="11"/>
    </row>
    <row r="558" spans="1:14" x14ac:dyDescent="0.25">
      <c r="A558" s="24" t="s">
        <v>998</v>
      </c>
      <c r="B558" s="15" t="s">
        <v>154</v>
      </c>
      <c r="C558" s="108" t="s">
        <v>37</v>
      </c>
      <c r="D558" s="16" t="s">
        <v>470</v>
      </c>
      <c r="E558" s="17" t="s">
        <v>395</v>
      </c>
      <c r="H558" s="16" t="s">
        <v>393</v>
      </c>
      <c r="I558" s="20">
        <v>88</v>
      </c>
      <c r="J558" s="21">
        <f t="shared" si="46"/>
        <v>88</v>
      </c>
      <c r="K558" s="21">
        <f t="shared" si="47"/>
        <v>58.666666666666664</v>
      </c>
      <c r="L558" s="20">
        <f t="shared" si="48"/>
        <v>29.333333333333332</v>
      </c>
      <c r="N558" s="11"/>
    </row>
    <row r="559" spans="1:14" x14ac:dyDescent="0.25">
      <c r="A559" s="24" t="s">
        <v>998</v>
      </c>
      <c r="B559" s="15" t="s">
        <v>155</v>
      </c>
      <c r="C559" s="108" t="s">
        <v>37</v>
      </c>
      <c r="D559" s="16" t="s">
        <v>470</v>
      </c>
      <c r="E559" s="17" t="s">
        <v>395</v>
      </c>
      <c r="H559" s="16" t="s">
        <v>393</v>
      </c>
      <c r="I559" s="20">
        <v>99.5</v>
      </c>
      <c r="J559" s="21">
        <f t="shared" si="46"/>
        <v>99.5</v>
      </c>
      <c r="K559" s="21">
        <f t="shared" si="47"/>
        <v>66.333333333333329</v>
      </c>
      <c r="L559" s="20">
        <f t="shared" si="48"/>
        <v>33.166666666666664</v>
      </c>
      <c r="N559" s="11"/>
    </row>
    <row r="560" spans="1:14" x14ac:dyDescent="0.25">
      <c r="A560" s="24" t="s">
        <v>998</v>
      </c>
      <c r="B560" s="15" t="s">
        <v>156</v>
      </c>
      <c r="C560" s="108" t="s">
        <v>37</v>
      </c>
      <c r="D560" s="16" t="s">
        <v>470</v>
      </c>
      <c r="E560" s="17" t="s">
        <v>395</v>
      </c>
      <c r="H560" s="16" t="s">
        <v>393</v>
      </c>
      <c r="I560" s="20">
        <v>98.5</v>
      </c>
      <c r="J560" s="21">
        <f>+SUM(I560)</f>
        <v>98.5</v>
      </c>
      <c r="K560" s="21">
        <f t="shared" si="47"/>
        <v>65.666666666666671</v>
      </c>
      <c r="L560" s="20">
        <f t="shared" si="48"/>
        <v>32.833333333333336</v>
      </c>
      <c r="N560" s="11"/>
    </row>
    <row r="561" spans="1:14" x14ac:dyDescent="0.25">
      <c r="A561" s="24" t="s">
        <v>998</v>
      </c>
      <c r="B561" s="15" t="s">
        <v>157</v>
      </c>
      <c r="C561" s="108" t="s">
        <v>37</v>
      </c>
      <c r="D561" s="16" t="s">
        <v>470</v>
      </c>
      <c r="E561" s="17" t="s">
        <v>395</v>
      </c>
      <c r="H561" s="16" t="s">
        <v>393</v>
      </c>
      <c r="I561" s="20">
        <v>102.5</v>
      </c>
      <c r="J561" s="21">
        <f t="shared" si="46"/>
        <v>102.5</v>
      </c>
      <c r="K561" s="21">
        <f t="shared" si="47"/>
        <v>68.333333333333329</v>
      </c>
      <c r="L561" s="20">
        <f t="shared" si="48"/>
        <v>34.166666666666664</v>
      </c>
      <c r="N561" s="11"/>
    </row>
    <row r="562" spans="1:14" x14ac:dyDescent="0.25">
      <c r="A562" s="24" t="s">
        <v>998</v>
      </c>
      <c r="B562" s="15" t="s">
        <v>158</v>
      </c>
      <c r="C562" s="108" t="s">
        <v>37</v>
      </c>
      <c r="D562" s="16" t="s">
        <v>470</v>
      </c>
      <c r="E562" s="17" t="s">
        <v>395</v>
      </c>
      <c r="H562" s="16" t="s">
        <v>393</v>
      </c>
      <c r="I562" s="20">
        <v>102.5</v>
      </c>
      <c r="J562" s="21">
        <f t="shared" si="46"/>
        <v>102.5</v>
      </c>
      <c r="K562" s="21">
        <f t="shared" si="47"/>
        <v>68.333333333333329</v>
      </c>
      <c r="L562" s="20">
        <f t="shared" si="48"/>
        <v>34.166666666666664</v>
      </c>
      <c r="N562" s="11"/>
    </row>
    <row r="563" spans="1:14" x14ac:dyDescent="0.25">
      <c r="A563" s="24" t="s">
        <v>998</v>
      </c>
      <c r="B563" s="15" t="s">
        <v>159</v>
      </c>
      <c r="C563" s="108" t="s">
        <v>37</v>
      </c>
      <c r="D563" s="16" t="s">
        <v>470</v>
      </c>
      <c r="E563" s="17" t="s">
        <v>395</v>
      </c>
      <c r="H563" s="16" t="s">
        <v>393</v>
      </c>
      <c r="I563" s="20">
        <v>72</v>
      </c>
      <c r="J563" s="21">
        <f t="shared" si="46"/>
        <v>72</v>
      </c>
      <c r="K563" s="21">
        <f t="shared" si="47"/>
        <v>48</v>
      </c>
      <c r="L563" s="20">
        <f t="shared" si="48"/>
        <v>24</v>
      </c>
      <c r="N563" s="11"/>
    </row>
    <row r="564" spans="1:14" x14ac:dyDescent="0.25">
      <c r="A564" s="24" t="s">
        <v>998</v>
      </c>
      <c r="B564" s="15" t="s">
        <v>160</v>
      </c>
      <c r="C564" s="108" t="s">
        <v>37</v>
      </c>
      <c r="D564" s="16" t="s">
        <v>470</v>
      </c>
      <c r="E564" s="17" t="s">
        <v>395</v>
      </c>
      <c r="H564" s="16" t="s">
        <v>393</v>
      </c>
      <c r="I564" s="20">
        <v>98.5</v>
      </c>
      <c r="J564" s="21">
        <f t="shared" si="46"/>
        <v>98.5</v>
      </c>
      <c r="K564" s="21">
        <f t="shared" si="47"/>
        <v>65.666666666666671</v>
      </c>
      <c r="L564" s="20">
        <f t="shared" si="48"/>
        <v>32.833333333333336</v>
      </c>
      <c r="N564" s="11"/>
    </row>
    <row r="565" spans="1:14" x14ac:dyDescent="0.25">
      <c r="A565" s="24" t="s">
        <v>998</v>
      </c>
      <c r="B565" s="15" t="s">
        <v>161</v>
      </c>
      <c r="C565" s="108" t="s">
        <v>37</v>
      </c>
      <c r="D565" s="16" t="s">
        <v>470</v>
      </c>
      <c r="E565" s="17" t="s">
        <v>395</v>
      </c>
      <c r="H565" s="16" t="s">
        <v>393</v>
      </c>
      <c r="I565" s="20">
        <v>98.5</v>
      </c>
      <c r="J565" s="21">
        <f t="shared" si="46"/>
        <v>98.5</v>
      </c>
      <c r="K565" s="21">
        <f t="shared" si="47"/>
        <v>65.666666666666671</v>
      </c>
      <c r="L565" s="20">
        <f t="shared" si="48"/>
        <v>32.833333333333336</v>
      </c>
      <c r="N565" s="11"/>
    </row>
    <row r="566" spans="1:14" x14ac:dyDescent="0.25">
      <c r="A566" s="24" t="s">
        <v>998</v>
      </c>
      <c r="B566" s="15" t="s">
        <v>162</v>
      </c>
      <c r="C566" s="108" t="s">
        <v>37</v>
      </c>
      <c r="D566" s="16" t="s">
        <v>470</v>
      </c>
      <c r="E566" s="17" t="s">
        <v>395</v>
      </c>
      <c r="H566" s="16" t="s">
        <v>393</v>
      </c>
      <c r="I566" s="20">
        <v>88</v>
      </c>
      <c r="J566" s="21">
        <f t="shared" si="46"/>
        <v>88</v>
      </c>
      <c r="K566" s="21">
        <f t="shared" si="47"/>
        <v>58.666666666666664</v>
      </c>
      <c r="L566" s="20">
        <f t="shared" si="48"/>
        <v>29.333333333333332</v>
      </c>
      <c r="N566" s="11"/>
    </row>
    <row r="567" spans="1:14" x14ac:dyDescent="0.25">
      <c r="A567" s="24" t="s">
        <v>998</v>
      </c>
      <c r="B567" s="15" t="s">
        <v>163</v>
      </c>
      <c r="C567" s="108" t="s">
        <v>37</v>
      </c>
      <c r="D567" s="16" t="s">
        <v>470</v>
      </c>
      <c r="E567" s="17" t="s">
        <v>395</v>
      </c>
      <c r="H567" s="16" t="s">
        <v>393</v>
      </c>
      <c r="I567" s="20">
        <v>93</v>
      </c>
      <c r="J567" s="21">
        <f t="shared" si="46"/>
        <v>93</v>
      </c>
      <c r="K567" s="21">
        <f t="shared" si="47"/>
        <v>62</v>
      </c>
      <c r="L567" s="20">
        <f t="shared" si="48"/>
        <v>31</v>
      </c>
      <c r="N567" s="11"/>
    </row>
    <row r="568" spans="1:14" x14ac:dyDescent="0.25">
      <c r="A568" s="24" t="s">
        <v>998</v>
      </c>
      <c r="B568" s="15" t="s">
        <v>164</v>
      </c>
      <c r="C568" s="108" t="s">
        <v>37</v>
      </c>
      <c r="D568" s="16" t="s">
        <v>470</v>
      </c>
      <c r="E568" s="17" t="s">
        <v>395</v>
      </c>
      <c r="H568" s="16" t="s">
        <v>393</v>
      </c>
      <c r="I568" s="20">
        <v>72</v>
      </c>
      <c r="J568" s="21">
        <f t="shared" si="46"/>
        <v>72</v>
      </c>
      <c r="K568" s="21">
        <f t="shared" si="47"/>
        <v>48</v>
      </c>
      <c r="L568" s="20">
        <f t="shared" si="48"/>
        <v>24</v>
      </c>
      <c r="N568" s="11"/>
    </row>
    <row r="569" spans="1:14" x14ac:dyDescent="0.25">
      <c r="A569" s="24" t="s">
        <v>998</v>
      </c>
      <c r="B569" s="15" t="s">
        <v>165</v>
      </c>
      <c r="C569" s="108" t="s">
        <v>37</v>
      </c>
      <c r="D569" s="16" t="s">
        <v>470</v>
      </c>
      <c r="E569" s="17" t="s">
        <v>395</v>
      </c>
      <c r="H569" s="16" t="s">
        <v>393</v>
      </c>
      <c r="I569" s="20">
        <v>91.5</v>
      </c>
      <c r="J569" s="21">
        <f t="shared" si="46"/>
        <v>91.5</v>
      </c>
      <c r="K569" s="21">
        <f t="shared" si="47"/>
        <v>61</v>
      </c>
      <c r="L569" s="20">
        <f t="shared" si="48"/>
        <v>30.5</v>
      </c>
      <c r="N569" s="11"/>
    </row>
    <row r="570" spans="1:14" x14ac:dyDescent="0.25">
      <c r="A570" s="24" t="s">
        <v>998</v>
      </c>
      <c r="B570" s="15" t="s">
        <v>166</v>
      </c>
      <c r="C570" s="108" t="s">
        <v>37</v>
      </c>
      <c r="D570" s="16" t="s">
        <v>470</v>
      </c>
      <c r="E570" s="17" t="s">
        <v>395</v>
      </c>
      <c r="H570" s="16" t="s">
        <v>393</v>
      </c>
      <c r="I570" s="20">
        <v>99.5</v>
      </c>
      <c r="J570" s="21">
        <f t="shared" si="46"/>
        <v>99.5</v>
      </c>
      <c r="K570" s="21">
        <f t="shared" si="47"/>
        <v>66.333333333333329</v>
      </c>
      <c r="L570" s="20">
        <f t="shared" si="48"/>
        <v>33.166666666666664</v>
      </c>
      <c r="N570" s="11"/>
    </row>
    <row r="571" spans="1:14" x14ac:dyDescent="0.25">
      <c r="A571" s="24" t="s">
        <v>998</v>
      </c>
      <c r="B571" s="15" t="s">
        <v>167</v>
      </c>
      <c r="C571" s="108" t="s">
        <v>37</v>
      </c>
      <c r="D571" s="16" t="s">
        <v>470</v>
      </c>
      <c r="E571" s="17" t="s">
        <v>395</v>
      </c>
      <c r="H571" s="16" t="s">
        <v>393</v>
      </c>
      <c r="I571" s="20">
        <v>91.5</v>
      </c>
      <c r="J571" s="21">
        <f t="shared" si="46"/>
        <v>91.5</v>
      </c>
      <c r="K571" s="21">
        <f t="shared" si="47"/>
        <v>61</v>
      </c>
      <c r="L571" s="20">
        <f t="shared" si="48"/>
        <v>30.5</v>
      </c>
      <c r="N571" s="11"/>
    </row>
    <row r="572" spans="1:14" x14ac:dyDescent="0.25">
      <c r="A572" s="24" t="s">
        <v>998</v>
      </c>
      <c r="B572" s="15" t="s">
        <v>168</v>
      </c>
      <c r="C572" s="108" t="s">
        <v>37</v>
      </c>
      <c r="D572" s="16" t="s">
        <v>470</v>
      </c>
      <c r="E572" s="17" t="s">
        <v>395</v>
      </c>
      <c r="H572" s="16" t="s">
        <v>393</v>
      </c>
      <c r="I572" s="20">
        <v>112.5</v>
      </c>
      <c r="J572" s="21">
        <f t="shared" si="46"/>
        <v>112.5</v>
      </c>
      <c r="K572" s="21">
        <f t="shared" si="47"/>
        <v>75</v>
      </c>
      <c r="L572" s="20">
        <f t="shared" si="48"/>
        <v>37.5</v>
      </c>
      <c r="N572" s="11"/>
    </row>
    <row r="573" spans="1:14" x14ac:dyDescent="0.25">
      <c r="A573" s="24" t="s">
        <v>998</v>
      </c>
      <c r="B573" s="15" t="s">
        <v>169</v>
      </c>
      <c r="C573" s="108" t="s">
        <v>37</v>
      </c>
      <c r="D573" s="16" t="s">
        <v>470</v>
      </c>
      <c r="E573" s="17" t="s">
        <v>395</v>
      </c>
      <c r="H573" s="16" t="s">
        <v>393</v>
      </c>
      <c r="I573" s="20">
        <v>99.5</v>
      </c>
      <c r="J573" s="21">
        <f t="shared" si="46"/>
        <v>99.5</v>
      </c>
      <c r="K573" s="21">
        <f t="shared" si="47"/>
        <v>66.333333333333329</v>
      </c>
      <c r="L573" s="20">
        <f t="shared" si="48"/>
        <v>33.166666666666664</v>
      </c>
      <c r="N573" s="11"/>
    </row>
    <row r="574" spans="1:14" x14ac:dyDescent="0.25">
      <c r="A574" s="24" t="s">
        <v>999</v>
      </c>
      <c r="B574" s="15" t="s">
        <v>170</v>
      </c>
      <c r="C574" s="108" t="s">
        <v>37</v>
      </c>
      <c r="D574" s="41" t="s">
        <v>470</v>
      </c>
      <c r="E574" s="17"/>
      <c r="I574" s="20">
        <v>180</v>
      </c>
      <c r="J574" s="21">
        <f>+SUM(I574/2)</f>
        <v>90</v>
      </c>
      <c r="K574" s="21">
        <f>+SUM(J574/3*2)</f>
        <v>60</v>
      </c>
      <c r="L574" s="20">
        <f>+SUM(J574/3)</f>
        <v>30</v>
      </c>
      <c r="N574" s="11"/>
    </row>
    <row r="575" spans="1:14" x14ac:dyDescent="0.25">
      <c r="A575" s="24" t="s">
        <v>999</v>
      </c>
      <c r="B575" s="15" t="s">
        <v>39</v>
      </c>
      <c r="C575" s="108" t="s">
        <v>37</v>
      </c>
      <c r="D575" s="41" t="s">
        <v>470</v>
      </c>
      <c r="E575" s="17"/>
      <c r="I575" s="20"/>
      <c r="L575" s="23"/>
    </row>
    <row r="576" spans="1:14" x14ac:dyDescent="0.25">
      <c r="A576" s="24" t="s">
        <v>1000</v>
      </c>
      <c r="B576" s="15" t="s">
        <v>171</v>
      </c>
      <c r="C576" s="108" t="s">
        <v>632</v>
      </c>
      <c r="D576" s="41" t="s">
        <v>631</v>
      </c>
      <c r="E576" s="17"/>
      <c r="I576" s="20">
        <v>30285</v>
      </c>
      <c r="J576" s="21">
        <f>+SUM(I576/2)</f>
        <v>15142.5</v>
      </c>
      <c r="K576" s="21">
        <f>+SUM(J576/3*2)</f>
        <v>10095</v>
      </c>
      <c r="L576" s="20">
        <f>+SUM(J576/3)</f>
        <v>5047.5</v>
      </c>
      <c r="N576" s="11"/>
    </row>
    <row r="577" spans="1:15" x14ac:dyDescent="0.25">
      <c r="A577" s="24" t="s">
        <v>1000</v>
      </c>
      <c r="B577" s="15" t="s">
        <v>39</v>
      </c>
      <c r="C577" s="108" t="s">
        <v>632</v>
      </c>
      <c r="D577" s="41" t="s">
        <v>631</v>
      </c>
      <c r="E577" s="17"/>
      <c r="I577" s="20"/>
      <c r="K577" s="21"/>
      <c r="L577" s="20"/>
    </row>
    <row r="578" spans="1:15" x14ac:dyDescent="0.25">
      <c r="A578" s="24" t="s">
        <v>1001</v>
      </c>
      <c r="B578" s="15" t="s">
        <v>172</v>
      </c>
      <c r="C578" s="108" t="s">
        <v>401</v>
      </c>
      <c r="D578" s="41" t="s">
        <v>633</v>
      </c>
      <c r="E578" s="17"/>
      <c r="I578" s="20">
        <v>4814</v>
      </c>
      <c r="J578" s="21">
        <f>+SUM(I578/2)</f>
        <v>2407</v>
      </c>
      <c r="K578" s="21">
        <f>+SUM(J578/3*2)</f>
        <v>1604.6666666666667</v>
      </c>
      <c r="L578" s="20">
        <f>+SUM(J578/3)</f>
        <v>802.33333333333337</v>
      </c>
      <c r="N578" s="11"/>
    </row>
    <row r="579" spans="1:15" x14ac:dyDescent="0.25">
      <c r="A579" s="24" t="s">
        <v>1001</v>
      </c>
      <c r="B579" s="15" t="s">
        <v>173</v>
      </c>
      <c r="C579" s="108" t="s">
        <v>401</v>
      </c>
      <c r="D579" s="41" t="s">
        <v>633</v>
      </c>
      <c r="E579" s="17"/>
      <c r="I579" s="20">
        <v>3223</v>
      </c>
      <c r="J579" s="21">
        <f>+SUM(I579/2)</f>
        <v>1611.5</v>
      </c>
      <c r="K579" s="21">
        <f>+SUM(J579/3*2)</f>
        <v>1074.3333333333333</v>
      </c>
      <c r="L579" s="20">
        <f>+SUM(J579/3)</f>
        <v>537.16666666666663</v>
      </c>
      <c r="N579" s="11"/>
    </row>
    <row r="580" spans="1:15" x14ac:dyDescent="0.25">
      <c r="A580" s="24" t="s">
        <v>1001</v>
      </c>
      <c r="B580" s="15" t="s">
        <v>43</v>
      </c>
      <c r="C580" s="108" t="s">
        <v>401</v>
      </c>
      <c r="D580" s="41" t="s">
        <v>633</v>
      </c>
      <c r="E580" s="17"/>
      <c r="I580" s="20">
        <v>3854</v>
      </c>
      <c r="J580" s="21">
        <f>+SUM(I580/2)</f>
        <v>1927</v>
      </c>
      <c r="K580" s="21">
        <f>+SUM(J580/3*2)</f>
        <v>1284.6666666666667</v>
      </c>
      <c r="L580" s="20">
        <f>+SUM(J580/3)</f>
        <v>642.33333333333337</v>
      </c>
      <c r="N580" s="11"/>
    </row>
    <row r="581" spans="1:15" s="3" customFormat="1" x14ac:dyDescent="0.25">
      <c r="A581" s="24" t="s">
        <v>1002</v>
      </c>
      <c r="B581" s="15" t="s">
        <v>177</v>
      </c>
      <c r="C581" s="19" t="s">
        <v>37</v>
      </c>
      <c r="D581" s="16" t="s">
        <v>470</v>
      </c>
      <c r="E581" s="17"/>
      <c r="F581" s="18"/>
      <c r="G581" s="19"/>
      <c r="H581" s="16"/>
      <c r="I581" s="20">
        <v>240</v>
      </c>
      <c r="J581" s="21">
        <f>+SUM(I581/2)</f>
        <v>120</v>
      </c>
      <c r="K581" s="21">
        <f>+SUM(J581/3*2)</f>
        <v>80</v>
      </c>
      <c r="L581" s="20">
        <f>+SUM(J581/3)</f>
        <v>40</v>
      </c>
      <c r="M581" s="5"/>
      <c r="N581" s="11"/>
      <c r="O581" s="6"/>
    </row>
    <row r="582" spans="1:15" x14ac:dyDescent="0.25">
      <c r="A582" s="24" t="s">
        <v>1002</v>
      </c>
      <c r="B582" s="15" t="s">
        <v>178</v>
      </c>
      <c r="C582" s="19" t="s">
        <v>37</v>
      </c>
      <c r="D582" s="16" t="s">
        <v>470</v>
      </c>
      <c r="E582" s="17"/>
      <c r="I582" s="20">
        <v>231</v>
      </c>
      <c r="J582" s="21">
        <f>+SUM(I582/2)</f>
        <v>115.5</v>
      </c>
      <c r="K582" s="21">
        <f>+SUM(J582/3*2)</f>
        <v>77</v>
      </c>
      <c r="L582" s="20">
        <f>+SUM(J582/3)</f>
        <v>38.5</v>
      </c>
      <c r="N582" s="11"/>
    </row>
    <row r="583" spans="1:15" x14ac:dyDescent="0.25">
      <c r="A583" s="24" t="s">
        <v>1002</v>
      </c>
      <c r="B583" s="15" t="s">
        <v>39</v>
      </c>
      <c r="C583" s="19" t="s">
        <v>37</v>
      </c>
      <c r="D583" s="16" t="s">
        <v>470</v>
      </c>
      <c r="E583" s="17"/>
      <c r="I583" s="20"/>
      <c r="L583" s="23"/>
    </row>
    <row r="584" spans="1:15" x14ac:dyDescent="0.25">
      <c r="A584" s="24" t="s">
        <v>1003</v>
      </c>
      <c r="B584" s="15" t="s">
        <v>634</v>
      </c>
      <c r="C584" s="108" t="s">
        <v>37</v>
      </c>
      <c r="D584" s="41" t="s">
        <v>470</v>
      </c>
      <c r="E584" s="17"/>
      <c r="I584" s="20"/>
      <c r="K584" s="21"/>
      <c r="L584" s="20"/>
    </row>
    <row r="585" spans="1:15" x14ac:dyDescent="0.25">
      <c r="A585" s="24" t="s">
        <v>1004</v>
      </c>
      <c r="C585" s="108" t="s">
        <v>37</v>
      </c>
      <c r="D585" s="41" t="s">
        <v>470</v>
      </c>
      <c r="E585" s="17"/>
      <c r="I585" s="20"/>
      <c r="L585" s="23"/>
    </row>
    <row r="586" spans="1:15" x14ac:dyDescent="0.25">
      <c r="A586" s="24" t="s">
        <v>1005</v>
      </c>
      <c r="B586" s="15" t="s">
        <v>209</v>
      </c>
      <c r="C586" s="108" t="s">
        <v>37</v>
      </c>
      <c r="D586" s="41" t="s">
        <v>470</v>
      </c>
      <c r="E586" s="17"/>
      <c r="I586" s="20"/>
      <c r="K586" s="21"/>
      <c r="L586" s="20"/>
      <c r="N586" s="11"/>
    </row>
    <row r="587" spans="1:15" x14ac:dyDescent="0.25">
      <c r="A587" s="24" t="s">
        <v>1005</v>
      </c>
      <c r="B587" s="15" t="s">
        <v>362</v>
      </c>
      <c r="C587" s="108" t="s">
        <v>37</v>
      </c>
      <c r="D587" s="41" t="s">
        <v>470</v>
      </c>
      <c r="E587" s="17"/>
      <c r="I587" s="20">
        <v>226</v>
      </c>
      <c r="J587" s="21">
        <f>+SUM(I587/2)</f>
        <v>113</v>
      </c>
      <c r="K587" s="21">
        <f>+SUM(J587/3*2)</f>
        <v>75.333333333333329</v>
      </c>
      <c r="L587" s="20">
        <f>+SUM(J587/3)</f>
        <v>37.666666666666664</v>
      </c>
      <c r="N587" s="11"/>
    </row>
    <row r="588" spans="1:15" x14ac:dyDescent="0.25">
      <c r="A588" s="24" t="s">
        <v>1005</v>
      </c>
      <c r="B588" s="15" t="s">
        <v>210</v>
      </c>
      <c r="C588" s="108" t="s">
        <v>37</v>
      </c>
      <c r="D588" s="41" t="s">
        <v>470</v>
      </c>
      <c r="E588" s="17"/>
      <c r="I588" s="20"/>
      <c r="K588" s="21"/>
      <c r="L588" s="20"/>
      <c r="N588" s="11"/>
    </row>
    <row r="589" spans="1:15" x14ac:dyDescent="0.25">
      <c r="A589" s="24" t="s">
        <v>1005</v>
      </c>
      <c r="B589" s="15" t="s">
        <v>39</v>
      </c>
      <c r="C589" s="108" t="s">
        <v>37</v>
      </c>
      <c r="D589" s="41" t="s">
        <v>470</v>
      </c>
      <c r="E589" s="17"/>
      <c r="I589" s="20"/>
      <c r="L589" s="23"/>
    </row>
    <row r="590" spans="1:15" x14ac:dyDescent="0.25">
      <c r="A590" s="24" t="s">
        <v>1006</v>
      </c>
      <c r="B590" s="15" t="s">
        <v>636</v>
      </c>
      <c r="C590" s="107" t="s">
        <v>37</v>
      </c>
      <c r="D590" s="40" t="s">
        <v>470</v>
      </c>
      <c r="E590" s="17"/>
      <c r="I590" s="20"/>
      <c r="K590" s="21"/>
      <c r="L590" s="20"/>
      <c r="N590" s="11"/>
    </row>
    <row r="591" spans="1:15" x14ac:dyDescent="0.25">
      <c r="A591" s="24" t="s">
        <v>1006</v>
      </c>
      <c r="B591" s="15" t="s">
        <v>39</v>
      </c>
      <c r="C591" s="107" t="s">
        <v>37</v>
      </c>
      <c r="D591" s="40" t="s">
        <v>470</v>
      </c>
      <c r="E591" s="17"/>
      <c r="I591" s="20"/>
      <c r="L591" s="23"/>
    </row>
    <row r="592" spans="1:15" x14ac:dyDescent="0.25">
      <c r="A592" s="24" t="s">
        <v>1007</v>
      </c>
      <c r="B592" s="15" t="s">
        <v>182</v>
      </c>
      <c r="C592" s="32" t="s">
        <v>638</v>
      </c>
      <c r="D592" s="26" t="s">
        <v>635</v>
      </c>
      <c r="E592" s="17"/>
      <c r="I592" s="20">
        <v>1311</v>
      </c>
      <c r="J592" s="21">
        <f>+SUM(I592/2)</f>
        <v>655.5</v>
      </c>
      <c r="K592" s="21">
        <f>+SUM(J592/3*2)</f>
        <v>437</v>
      </c>
      <c r="L592" s="20">
        <f>+SUM(J592/3)</f>
        <v>218.5</v>
      </c>
      <c r="N592" s="11"/>
    </row>
    <row r="593" spans="1:14" x14ac:dyDescent="0.25">
      <c r="A593" s="24" t="s">
        <v>1007</v>
      </c>
      <c r="B593" s="15" t="s">
        <v>39</v>
      </c>
      <c r="C593" s="32" t="s">
        <v>638</v>
      </c>
      <c r="D593" s="26" t="s">
        <v>635</v>
      </c>
      <c r="E593" s="17"/>
      <c r="I593" s="20"/>
      <c r="L593" s="23"/>
    </row>
    <row r="594" spans="1:14" x14ac:dyDescent="0.25">
      <c r="A594" s="24" t="s">
        <v>1008</v>
      </c>
      <c r="B594" s="15" t="s">
        <v>346</v>
      </c>
      <c r="C594" s="107" t="s">
        <v>37</v>
      </c>
      <c r="D594" s="40" t="s">
        <v>470</v>
      </c>
      <c r="E594" s="17"/>
      <c r="I594" s="20">
        <v>279.5</v>
      </c>
      <c r="J594" s="21">
        <f>+SUM(I594/2)</f>
        <v>139.75</v>
      </c>
      <c r="K594" s="21">
        <f>+SUM(J594/3*2)</f>
        <v>93.166666666666671</v>
      </c>
      <c r="L594" s="20">
        <f>+SUM(J594/3)</f>
        <v>46.583333333333336</v>
      </c>
      <c r="N594" s="11"/>
    </row>
    <row r="595" spans="1:14" x14ac:dyDescent="0.25">
      <c r="A595" s="24" t="s">
        <v>1008</v>
      </c>
      <c r="B595" s="15" t="s">
        <v>184</v>
      </c>
      <c r="C595" s="108" t="s">
        <v>183</v>
      </c>
      <c r="D595" s="41" t="s">
        <v>637</v>
      </c>
      <c r="E595" s="17"/>
      <c r="I595" s="20"/>
      <c r="L595" s="23"/>
    </row>
    <row r="596" spans="1:14" x14ac:dyDescent="0.25">
      <c r="A596" s="52" t="s">
        <v>345</v>
      </c>
      <c r="C596" s="108"/>
      <c r="D596" s="41"/>
      <c r="E596" s="17"/>
      <c r="I596" s="20"/>
      <c r="L596" s="23"/>
    </row>
    <row r="597" spans="1:14" x14ac:dyDescent="0.25">
      <c r="C597" s="108"/>
      <c r="D597" s="41"/>
      <c r="E597" s="17"/>
      <c r="I597" s="20"/>
      <c r="L597" s="23"/>
    </row>
    <row r="598" spans="1:14" x14ac:dyDescent="0.25">
      <c r="A598" s="24" t="s">
        <v>1019</v>
      </c>
      <c r="C598" s="108"/>
      <c r="D598" s="41"/>
    </row>
    <row r="599" spans="1:14" x14ac:dyDescent="0.25">
      <c r="C599" s="108"/>
      <c r="D599" s="41"/>
    </row>
    <row r="600" spans="1:14" x14ac:dyDescent="0.25">
      <c r="A600" s="24" t="s">
        <v>797</v>
      </c>
      <c r="C600" s="108"/>
      <c r="D600" s="41"/>
    </row>
    <row r="601" spans="1:14" x14ac:dyDescent="0.25">
      <c r="C601" s="108"/>
      <c r="D601" s="41"/>
      <c r="I601" s="143" t="s">
        <v>1020</v>
      </c>
      <c r="J601" s="143"/>
      <c r="K601" s="143"/>
      <c r="L601" s="143"/>
    </row>
    <row r="602" spans="1:14" x14ac:dyDescent="0.25">
      <c r="C602" s="108"/>
      <c r="D602" s="41"/>
      <c r="I602" s="143"/>
      <c r="J602" s="143"/>
      <c r="K602" s="143"/>
      <c r="L602" s="143"/>
    </row>
    <row r="603" spans="1:14" x14ac:dyDescent="0.25">
      <c r="A603" s="24" t="s">
        <v>185</v>
      </c>
      <c r="I603" s="143"/>
      <c r="J603" s="143"/>
      <c r="K603" s="143"/>
      <c r="L603" s="143"/>
    </row>
    <row r="604" spans="1:14" x14ac:dyDescent="0.25">
      <c r="A604" s="24" t="s">
        <v>795</v>
      </c>
      <c r="I604" s="143"/>
      <c r="J604" s="143"/>
      <c r="K604" s="143"/>
      <c r="L604" s="143"/>
    </row>
    <row r="605" spans="1:14" x14ac:dyDescent="0.25">
      <c r="A605" s="15" t="s">
        <v>1012</v>
      </c>
    </row>
    <row r="606" spans="1:14" x14ac:dyDescent="0.25">
      <c r="B606" s="15" t="s">
        <v>1009</v>
      </c>
    </row>
    <row r="607" spans="1:14" x14ac:dyDescent="0.25">
      <c r="B607" s="15" t="s">
        <v>1010</v>
      </c>
    </row>
    <row r="608" spans="1:14" x14ac:dyDescent="0.25">
      <c r="B608" s="15" t="s">
        <v>1011</v>
      </c>
    </row>
    <row r="610" spans="1:4" x14ac:dyDescent="0.25">
      <c r="A610" s="24" t="s">
        <v>363</v>
      </c>
      <c r="C610" s="108"/>
      <c r="D610" s="41"/>
    </row>
    <row r="611" spans="1:4" x14ac:dyDescent="0.25">
      <c r="A611" s="15" t="s">
        <v>686</v>
      </c>
      <c r="C611" s="108"/>
      <c r="D611" s="41"/>
    </row>
    <row r="612" spans="1:4" x14ac:dyDescent="0.25">
      <c r="A612" s="15" t="s">
        <v>688</v>
      </c>
      <c r="C612" s="108"/>
      <c r="D612" s="41"/>
    </row>
    <row r="613" spans="1:4" x14ac:dyDescent="0.25">
      <c r="C613" s="108"/>
      <c r="D613" s="41"/>
    </row>
    <row r="614" spans="1:4" x14ac:dyDescent="0.25">
      <c r="A614" s="24" t="s">
        <v>403</v>
      </c>
      <c r="C614" s="108"/>
      <c r="D614" s="41"/>
    </row>
    <row r="615" spans="1:4" x14ac:dyDescent="0.25">
      <c r="A615" s="15" t="s">
        <v>449</v>
      </c>
    </row>
    <row r="616" spans="1:4" x14ac:dyDescent="0.25">
      <c r="A616" s="15" t="s">
        <v>484</v>
      </c>
      <c r="B616" s="25"/>
    </row>
    <row r="617" spans="1:4" x14ac:dyDescent="0.25">
      <c r="B617" s="25"/>
    </row>
    <row r="618" spans="1:4" x14ac:dyDescent="0.25">
      <c r="A618" s="24" t="s">
        <v>685</v>
      </c>
      <c r="C618" s="108"/>
      <c r="D618" s="41"/>
    </row>
    <row r="619" spans="1:4" x14ac:dyDescent="0.25">
      <c r="A619" s="15" t="s">
        <v>450</v>
      </c>
      <c r="C619" s="108"/>
      <c r="D619" s="41"/>
    </row>
    <row r="620" spans="1:4" x14ac:dyDescent="0.25">
      <c r="A620" s="15" t="s">
        <v>451</v>
      </c>
      <c r="C620" s="108"/>
      <c r="D620" s="41"/>
    </row>
    <row r="621" spans="1:4" x14ac:dyDescent="0.25">
      <c r="A621" s="15" t="s">
        <v>452</v>
      </c>
    </row>
    <row r="622" spans="1:4" x14ac:dyDescent="0.25">
      <c r="A622" s="15" t="s">
        <v>453</v>
      </c>
    </row>
    <row r="623" spans="1:4" x14ac:dyDescent="0.25">
      <c r="A623" s="15" t="s">
        <v>454</v>
      </c>
    </row>
    <row r="624" spans="1:4" x14ac:dyDescent="0.25">
      <c r="A624" s="24"/>
    </row>
    <row r="831" ht="1.5" customHeight="1" x14ac:dyDescent="0.25"/>
  </sheetData>
  <mergeCells count="3">
    <mergeCell ref="E1:I1"/>
    <mergeCell ref="E47:G47"/>
    <mergeCell ref="I601:L604"/>
  </mergeCells>
  <phoneticPr fontId="0" type="noConversion"/>
  <pageMargins left="0.55118110236220474" right="0.55118110236220474" top="0.55118110236220474" bottom="0.55118110236220474" header="0.51181102362204722" footer="0.51181102362204722"/>
  <pageSetup paperSize="9" scale="74" orientation="landscape" r:id="rId1"/>
  <headerFooter alignWithMargins="0">
    <oddFooter>&amp;C&amp;"Calibri,Regular"&amp;12
Appendix 2 - Circular 07/2017</oddFooter>
  </headerFooter>
  <rowBreaks count="9" manualBreakCount="9">
    <brk id="37" max="11" man="1"/>
    <brk id="74" max="11" man="1"/>
    <brk id="112" max="11" man="1"/>
    <brk id="151" max="11" man="1"/>
    <brk id="192" max="11" man="1"/>
    <brk id="234" max="11" man="1"/>
    <brk id="277" max="11" man="1"/>
    <brk id="320" max="11" man="1"/>
    <brk id="364" max="11" man="1"/>
  </rowBreaks>
  <colBreaks count="1" manualBreakCount="1">
    <brk id="12" max="1048575" man="1"/>
  </colBreaks>
  <ignoredErrors>
    <ignoredError sqref="J243:L248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B885B4AA98C197499C5EC98BA627E721" ma:contentTypeVersion="10" ma:contentTypeDescription="Create a new document for eDocs" ma:contentTypeScope="" ma:versionID="0b6e6948376181ca4313b3497bb8905e">
  <xsd:schema xmlns:xsd="http://www.w3.org/2001/XMLSchema" xmlns:xs="http://www.w3.org/2001/XMLSchema" xmlns:p="http://schemas.microsoft.com/office/2006/metadata/properties" xmlns:ns1="http://schemas.microsoft.com/sharepoint/v3" xmlns:ns2="3156f2cf-e150-47dd-8586-80c3c3004bb9" xmlns:ns3="2dffa423-d9f5-424c-876e-700c156c12e6" targetNamespace="http://schemas.microsoft.com/office/2006/metadata/properties" ma:root="true" ma:fieldsID="b9e47ff1924155f024bc6400eb5dd3fe" ns1:_="" ns2:_="" ns3:_="">
    <xsd:import namespace="http://schemas.microsoft.com/sharepoint/v3"/>
    <xsd:import namespace="3156f2cf-e150-47dd-8586-80c3c3004bb9"/>
    <xsd:import namespace="2dffa423-d9f5-424c-876e-700c156c12e6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YearTaxHTField0" minOccurs="0"/>
                <xsd:element ref="ns1:eDocs_FileStatus"/>
                <xsd:element ref="ns1:eDocs_SecurityLevel" minOccurs="0"/>
                <xsd:element ref="ns2:eDocs_FileTopicsTaxHTField0" minOccurs="0"/>
                <xsd:element ref="ns1:eDocs_FileName" minOccurs="0"/>
                <xsd:element ref="ns2:eDocs_SeriesSubSerie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Status" ma:index="17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  <xsd:element name="eDocs_SecurityLevel" ma:index="18" nillable="true" ma:displayName="Security Level" ma:default="Unclassified" ma:description="Security Level" ma:format="Dropdown" ma:internalName="eDocs_SecurityLevel">
      <xsd:simpleType>
        <xsd:restriction base="dms:Choice">
          <xsd:enumeration value="Secret"/>
          <xsd:enumeration value="Restricted"/>
          <xsd:enumeration value="Unclassified"/>
        </xsd:restriction>
      </xsd:simpleType>
    </xsd:element>
    <xsd:element name="eDocs_FileName" ma:index="21" nillable="true" ma:displayName="File Name" ma:default="0" ma:description="File Number" ma:indexed="true" ma:internalName="eDocs_FileName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6f2cf-e150-47dd-8586-80c3c3004bb9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a884c329-9700-4098-a486-1886abab1910" ma:termSetId="d2be7331-615d-4de0-81f8-3af66a042f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5" nillable="true" ma:taxonomy="true" ma:internalName="eDocs_YearTaxHTField0" ma:taxonomyFieldName="eDocs_Year" ma:displayName="Year" ma:indexed="true" ma:fieldId="{7b1b8a72-8553-41e1-8dd7-5ce464e281f2}" ma:sspId="a884c329-9700-4098-a486-1886abab1910" ma:termSetId="6b2a013c-fe8b-4805-9242-a33f2487be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19" nillable="true" ma:taxonomy="true" ma:internalName="eDocs_FileTopicsTaxHTField0" ma:taxonomyFieldName="eDocs_FileTopics" ma:displayName="File Topics" ma:default="" ma:fieldId="{602c691f-3efa-402d-ab5c-baa8c240a9e7}" ma:taxonomyMulti="true" ma:sspId="a884c329-9700-4098-a486-1886abab1910" ma:termSetId="d2be7331-615d-4de0-81f8-3af66a042f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22" nillable="true" ma:taxonomy="true" ma:internalName="eDocs_SeriesSubSeriesTaxHTField0" ma:taxonomyFieldName="eDocs_SeriesSubSeries" ma:displayName="Sub Series" ma:fieldId="{11f8bb48-43d6-459a-8b80-9123185593c7}" ma:sspId="a884c329-9700-4098-a486-1886abab1910" ma:termSetId="584d92f5-f104-4db4-9eaa-0d5facccda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ffa423-d9f5-424c-876e-700c156c12e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c9504c-cf27-4a72-96fc-66a09abf259f}" ma:internalName="TaxCatchAll" ma:showField="CatchAllData" ma:web="2dffa423-d9f5-424c-876e-700c156c12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02d677f6-8a1f-45b5-b9b9-ac1b56348290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ocs_DocumentTopicsTaxHTField0 xmlns="3156f2cf-e150-47dd-8586-80c3c3004bb9">
      <Terms xmlns="http://schemas.microsoft.com/office/infopath/2007/PartnerControls"/>
    </eDocs_DocumentTopicsTaxHTField0>
    <eDocs_FileTopicsTaxHTField0 xmlns="3156f2cf-e150-47dd-8586-80c3c3004b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Travel and Subsistence Policy</TermName>
          <TermId xmlns="http://schemas.microsoft.com/office/infopath/2007/PartnerControls">db5a6374-ff69-46e4-b0a8-74fa98012886</TermId>
        </TermInfo>
      </Terms>
    </eDocs_FileTopicsTaxHTField0>
    <eDocs_FileStatus xmlns="http://schemas.microsoft.com/sharepoint/v3">Live</eDocs_FileStatus>
    <eDocs_SecurityLevel xmlns="http://schemas.microsoft.com/sharepoint/v3">Unclassified</eDocs_SecurityLevel>
    <TaxCatchAll xmlns="2dffa423-d9f5-424c-876e-700c156c12e6">
      <Value>12</Value>
      <Value>3</Value>
      <Value>2</Value>
    </TaxCatchAll>
    <eDocs_SeriesSubSeriesTaxHTField0 xmlns="3156f2cf-e150-47dd-8586-80c3c3004b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126</TermName>
          <TermId xmlns="http://schemas.microsoft.com/office/infopath/2007/PartnerControls">0d08cb05-8679-459b-b60b-4ef71167c44d</TermId>
        </TermInfo>
      </Terms>
    </eDocs_SeriesSubSeriesTaxHTField0>
    <eDocs_FileName xmlns="http://schemas.microsoft.com/sharepoint/v3">DPE126-008-2015</eDocs_FileName>
    <eDocs_YearTaxHTField0 xmlns="3156f2cf-e150-47dd-8586-80c3c3004bb9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3a034065-6efb-4767-8be0-5adf3f1701bc</TermId>
        </TermInfo>
      </Terms>
    </eDocs_YearTaxHTField0>
    <_dlc_ExpireDateSaved xmlns="http://schemas.microsoft.com/sharepoint/v3" xsi:nil="true"/>
    <_dlc_ExpireDate xmlns="http://schemas.microsoft.com/sharepoint/v3">2017-06-24T11:08:27+00:00</_dlc_ExpireDate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21100A-78B1-4D0F-B3E4-C16D459FB3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156f2cf-e150-47dd-8586-80c3c3004bb9"/>
    <ds:schemaRef ds:uri="2dffa423-d9f5-424c-876e-700c156c12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782B6E-AB85-439C-8F53-1FF0DBC5552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4E600FE-C4BC-478D-B3BF-095CAA3C755A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3C6E71AB-495A-4D63-82DB-E6771553C43E}">
  <ds:schemaRefs>
    <ds:schemaRef ds:uri="http://schemas.microsoft.com/office/2006/metadata/properties"/>
    <ds:schemaRef ds:uri="http://purl.org/dc/elements/1.1/"/>
    <ds:schemaRef ds:uri="2dffa423-d9f5-424c-876e-700c156c12e6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sharepoint/v3"/>
    <ds:schemaRef ds:uri="http://schemas.openxmlformats.org/package/2006/metadata/core-properties"/>
    <ds:schemaRef ds:uri="3156f2cf-e150-47dd-8586-80c3c3004bb9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95801D29-1FCB-4DA1-B9D8-CE1A65BD30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Short List of Countries</vt:lpstr>
      <vt:lpstr>Full List of Countries</vt:lpstr>
      <vt:lpstr>'Full List of Countries'!Print_Area</vt:lpstr>
      <vt:lpstr>'Short List of Countries'!Print_Area</vt:lpstr>
      <vt:lpstr>'Full List of Countries'!Print_Titles</vt:lpstr>
      <vt:lpstr>'Short List of Countries'!Print_Titles</vt:lpstr>
    </vt:vector>
  </TitlesOfParts>
  <Company>Network Support Unit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ohannraf</dc:creator>
  <cp:lastModifiedBy>Eoghan Finn</cp:lastModifiedBy>
  <cp:lastPrinted>2017-03-23T17:38:39Z</cp:lastPrinted>
  <dcterms:created xsi:type="dcterms:W3CDTF">2005-01-17T10:05:51Z</dcterms:created>
  <dcterms:modified xsi:type="dcterms:W3CDTF">2023-11-02T14:35:03Z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0x0101000BC94875665D404BB1351B53C41FD2C000B885B4AA98C197499C5EC98BA627E721</vt:lpwstr>
  </property>
  <property fmtid="{D5CDD505-2E9C-101B-9397-08002B2CF9AE}" pid="3" name="eDocs_FileTopics">
    <vt:lpwstr>12;#Travel and Subsistence Policy|db5a6374-ff69-46e4-b0a8-74fa98012886</vt:lpwstr>
  </property>
  <property fmtid="{D5CDD505-2E9C-101B-9397-08002B2CF9AE}" pid="4" name="eDocs_Year">
    <vt:lpwstr>2;#2015|3a034065-6efb-4767-8be0-5adf3f1701bc</vt:lpwstr>
  </property>
  <property fmtid="{D5CDD505-2E9C-101B-9397-08002B2CF9AE}" pid="5" name="eDocs_SeriesSubSeries">
    <vt:lpwstr>3;#126|0d08cb05-8679-459b-b60b-4ef71167c44d</vt:lpwstr>
  </property>
  <property fmtid="{D5CDD505-2E9C-101B-9397-08002B2CF9AE}" pid="6" name="_dlc_policyId">
    <vt:lpwstr>0x0101000BC94875665D404BB1351B53C41FD2C0|151133126</vt:lpwstr>
  </property>
  <property fmtid="{D5CDD505-2E9C-101B-9397-08002B2CF9AE}" pid="7" name="ItemRetentionFormula">
    <vt:lpwstr>&lt;formula id="Microsoft.Office.RecordsManagement.PolicyFeatures.Expiration.Formula.BuiltIn"&gt;&lt;number&gt;3&lt;/number&gt;&lt;property&gt;Modified&lt;/property&gt;&lt;period&gt;months&lt;/period&gt;&lt;/formula&gt;</vt:lpwstr>
  </property>
  <property fmtid="{D5CDD505-2E9C-101B-9397-08002B2CF9AE}" pid="8" name="Order">
    <vt:r8>467100</vt:r8>
  </property>
  <property fmtid="{D5CDD505-2E9C-101B-9397-08002B2CF9AE}" pid="9" name="eDocs_DocumentTopics">
    <vt:lpwstr/>
  </property>
  <property fmtid="{D5CDD505-2E9C-101B-9397-08002B2CF9AE}" pid="10" name="eDocs_Contact">
    <vt:lpwstr/>
  </property>
  <property fmtid="{D5CDD505-2E9C-101B-9397-08002B2CF9AE}" pid="11" name="_docset_NoMedatataSyncRequired">
    <vt:lpwstr>False</vt:lpwstr>
  </property>
</Properties>
</file>